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02"/>
  <workbookPr defaultThemeVersion="202300"/>
  <mc:AlternateContent xmlns:mc="http://schemas.openxmlformats.org/markup-compatibility/2006">
    <mc:Choice Requires="x15">
      <x15ac:absPath xmlns:x15ac="http://schemas.microsoft.com/office/spreadsheetml/2010/11/ac" url="/Users/ericbluestein/Desktop/BCR_Game/BCR_Weekly_Results/Week_12/"/>
    </mc:Choice>
  </mc:AlternateContent>
  <xr:revisionPtr revIDLastSave="0" documentId="8_{5AFC6D40-5597-8B4E-AC29-434CC0E47370}" xr6:coauthVersionLast="47" xr6:coauthVersionMax="47" xr10:uidLastSave="{00000000-0000-0000-0000-000000000000}"/>
  <bookViews>
    <workbookView xWindow="720" yWindow="500" windowWidth="30500" windowHeight="19900" activeTab="1" xr2:uid="{FC6325D9-4645-8A47-B8AA-BB92D9218971}"/>
  </bookViews>
  <sheets>
    <sheet name="WEEK 2" sheetId="2" r:id="rId1"/>
    <sheet name="OVERALL MATCHUPS" sheetId="4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D46" i="2" l="1"/>
  <c r="BA46" i="2"/>
  <c r="BA15" i="2"/>
  <c r="X46" i="2"/>
  <c r="X15" i="2"/>
  <c r="CD15" i="2"/>
  <c r="CB59" i="2"/>
  <c r="CA59" i="2"/>
  <c r="BZ59" i="2"/>
  <c r="BY59" i="2"/>
  <c r="BS69" i="2" s="1"/>
  <c r="BX59" i="2"/>
  <c r="BW59" i="2"/>
  <c r="BV59" i="2"/>
  <c r="BU59" i="2"/>
  <c r="BT59" i="2"/>
  <c r="BS59" i="2"/>
  <c r="BR59" i="2"/>
  <c r="BQ59" i="2"/>
  <c r="BQ69" i="2" s="1"/>
  <c r="BP59" i="2"/>
  <c r="BO59" i="2"/>
  <c r="BN59" i="2"/>
  <c r="BP69" i="2" s="1"/>
  <c r="BM59" i="2"/>
  <c r="BL59" i="2"/>
  <c r="BK59" i="2"/>
  <c r="BJ59" i="2"/>
  <c r="AY59" i="2"/>
  <c r="AX59" i="2"/>
  <c r="AW59" i="2"/>
  <c r="AV59" i="2"/>
  <c r="AP69" i="2" s="1"/>
  <c r="AU59" i="2"/>
  <c r="AT59" i="2"/>
  <c r="AS59" i="2"/>
  <c r="AR59" i="2"/>
  <c r="AQ59" i="2"/>
  <c r="AP59" i="2"/>
  <c r="AO59" i="2"/>
  <c r="AN59" i="2"/>
  <c r="AN69" i="2" s="1"/>
  <c r="AM59" i="2"/>
  <c r="AL59" i="2"/>
  <c r="AK59" i="2"/>
  <c r="AM69" i="2" s="1"/>
  <c r="AJ59" i="2"/>
  <c r="AI59" i="2"/>
  <c r="AH59" i="2"/>
  <c r="AG59" i="2"/>
  <c r="V59" i="2"/>
  <c r="U59" i="2"/>
  <c r="T59" i="2"/>
  <c r="S59" i="2"/>
  <c r="L69" i="2" s="1"/>
  <c r="R59" i="2"/>
  <c r="Q59" i="2"/>
  <c r="P59" i="2"/>
  <c r="O59" i="2"/>
  <c r="N59" i="2"/>
  <c r="M59" i="2"/>
  <c r="L59" i="2"/>
  <c r="K59" i="2"/>
  <c r="J69" i="2" s="1"/>
  <c r="J59" i="2"/>
  <c r="I59" i="2"/>
  <c r="H59" i="2"/>
  <c r="I69" i="2" s="1"/>
  <c r="G59" i="2"/>
  <c r="F59" i="2"/>
  <c r="E59" i="2"/>
  <c r="D59" i="2"/>
  <c r="CB28" i="2"/>
  <c r="CA28" i="2"/>
  <c r="BZ28" i="2"/>
  <c r="BY28" i="2"/>
  <c r="BS68" i="2" s="1"/>
  <c r="BX28" i="2"/>
  <c r="BW28" i="2"/>
  <c r="BV28" i="2"/>
  <c r="BU28" i="2"/>
  <c r="BT28" i="2"/>
  <c r="BS28" i="2"/>
  <c r="BR28" i="2"/>
  <c r="BQ28" i="2"/>
  <c r="BQ68" i="2" s="1"/>
  <c r="BP28" i="2"/>
  <c r="BO28" i="2"/>
  <c r="BN28" i="2"/>
  <c r="BP68" i="2" s="1"/>
  <c r="BM28" i="2"/>
  <c r="BL28" i="2"/>
  <c r="BK28" i="2"/>
  <c r="BJ28" i="2"/>
  <c r="AY28" i="2"/>
  <c r="AX28" i="2"/>
  <c r="AW28" i="2"/>
  <c r="AV28" i="2"/>
  <c r="AP68" i="2" s="1"/>
  <c r="AU28" i="2"/>
  <c r="AT28" i="2"/>
  <c r="AS28" i="2"/>
  <c r="AR28" i="2"/>
  <c r="AQ28" i="2"/>
  <c r="AP28" i="2"/>
  <c r="AO28" i="2"/>
  <c r="AN28" i="2"/>
  <c r="AN68" i="2" s="1"/>
  <c r="AM28" i="2"/>
  <c r="AL28" i="2"/>
  <c r="AK28" i="2"/>
  <c r="AM68" i="2" s="1"/>
  <c r="AJ28" i="2"/>
  <c r="AI28" i="2"/>
  <c r="AH28" i="2"/>
  <c r="AG28" i="2"/>
  <c r="M28" i="2"/>
  <c r="V28" i="2"/>
  <c r="U28" i="2"/>
  <c r="T28" i="2"/>
  <c r="S28" i="2"/>
  <c r="L68" i="2" s="1"/>
  <c r="R28" i="2"/>
  <c r="Q28" i="2"/>
  <c r="P28" i="2"/>
  <c r="O28" i="2"/>
  <c r="N28" i="2"/>
  <c r="L28" i="2"/>
  <c r="K28" i="2"/>
  <c r="J68" i="2" s="1"/>
  <c r="J28" i="2"/>
  <c r="I28" i="2"/>
  <c r="H28" i="2"/>
  <c r="I68" i="2" s="1"/>
  <c r="G28" i="2"/>
  <c r="F28" i="2"/>
  <c r="E28" i="2"/>
  <c r="D28" i="2"/>
  <c r="CB15" i="2"/>
  <c r="CA15" i="2"/>
  <c r="BZ15" i="2"/>
  <c r="BY15" i="2"/>
  <c r="BX15" i="2"/>
  <c r="BW15" i="2"/>
  <c r="BN68" i="2" s="1"/>
  <c r="BV15" i="2"/>
  <c r="BU15" i="2"/>
  <c r="BT15" i="2"/>
  <c r="BS15" i="2"/>
  <c r="BR15" i="2"/>
  <c r="BM68" i="2" s="1"/>
  <c r="BQ15" i="2"/>
  <c r="BL68" i="2" s="1"/>
  <c r="BP15" i="2"/>
  <c r="BO15" i="2"/>
  <c r="BN15" i="2"/>
  <c r="BM15" i="2"/>
  <c r="BL15" i="2"/>
  <c r="CB46" i="2"/>
  <c r="CA46" i="2"/>
  <c r="BZ46" i="2"/>
  <c r="BY46" i="2"/>
  <c r="BX46" i="2"/>
  <c r="BW46" i="2"/>
  <c r="BN69" i="2" s="1"/>
  <c r="BV46" i="2"/>
  <c r="BU46" i="2"/>
  <c r="BT46" i="2"/>
  <c r="BS46" i="2"/>
  <c r="BR46" i="2"/>
  <c r="BM69" i="2" s="1"/>
  <c r="BQ46" i="2"/>
  <c r="BL69" i="2" s="1"/>
  <c r="BP46" i="2"/>
  <c r="BO46" i="2"/>
  <c r="BN46" i="2"/>
  <c r="BM46" i="2"/>
  <c r="BL46" i="2"/>
  <c r="AY46" i="2"/>
  <c r="AX46" i="2"/>
  <c r="AW46" i="2"/>
  <c r="AV46" i="2"/>
  <c r="AU46" i="2"/>
  <c r="AT46" i="2"/>
  <c r="AK69" i="2" s="1"/>
  <c r="AS46" i="2"/>
  <c r="AR46" i="2"/>
  <c r="AQ46" i="2"/>
  <c r="AP46" i="2"/>
  <c r="AO46" i="2"/>
  <c r="AJ69" i="2" s="1"/>
  <c r="AN46" i="2"/>
  <c r="AI69" i="2" s="1"/>
  <c r="AM46" i="2"/>
  <c r="AL46" i="2"/>
  <c r="AK46" i="2"/>
  <c r="AJ46" i="2"/>
  <c r="AI46" i="2"/>
  <c r="V46" i="2"/>
  <c r="U46" i="2"/>
  <c r="T46" i="2"/>
  <c r="S46" i="2"/>
  <c r="R46" i="2"/>
  <c r="Q46" i="2"/>
  <c r="G69" i="2" s="1"/>
  <c r="P46" i="2"/>
  <c r="O46" i="2"/>
  <c r="N46" i="2"/>
  <c r="M46" i="2"/>
  <c r="L46" i="2"/>
  <c r="F69" i="2" s="1"/>
  <c r="K46" i="2"/>
  <c r="E69" i="2" s="1"/>
  <c r="J46" i="2"/>
  <c r="I46" i="2"/>
  <c r="H46" i="2"/>
  <c r="G46" i="2"/>
  <c r="F46" i="2"/>
  <c r="AY15" i="2"/>
  <c r="AX15" i="2"/>
  <c r="AW15" i="2"/>
  <c r="AV15" i="2"/>
  <c r="AU15" i="2"/>
  <c r="AT15" i="2"/>
  <c r="AK68" i="2" s="1"/>
  <c r="AS15" i="2"/>
  <c r="AR15" i="2"/>
  <c r="AQ15" i="2"/>
  <c r="AP15" i="2"/>
  <c r="AO15" i="2"/>
  <c r="AJ68" i="2" s="1"/>
  <c r="AN15" i="2"/>
  <c r="AI68" i="2" s="1"/>
  <c r="AM15" i="2"/>
  <c r="AL15" i="2"/>
  <c r="AK15" i="2"/>
  <c r="AJ15" i="2"/>
  <c r="AI15" i="2"/>
  <c r="V15" i="2"/>
  <c r="U15" i="2"/>
  <c r="T15" i="2"/>
  <c r="S15" i="2"/>
  <c r="R15" i="2"/>
  <c r="Q15" i="2"/>
  <c r="G68" i="2" s="1"/>
  <c r="P15" i="2"/>
  <c r="O15" i="2"/>
  <c r="N15" i="2"/>
  <c r="M15" i="2"/>
  <c r="L15" i="2"/>
  <c r="F68" i="2" s="1"/>
  <c r="G15" i="2"/>
  <c r="F15" i="2"/>
  <c r="H15" i="2"/>
  <c r="I15" i="2"/>
  <c r="J15" i="2"/>
  <c r="K15" i="2"/>
  <c r="E68" i="2" s="1"/>
  <c r="BE59" i="2" l="1"/>
  <c r="AZ15" i="2"/>
  <c r="AH68" i="2" s="1"/>
  <c r="AZ46" i="2"/>
  <c r="AH69" i="2" s="1"/>
  <c r="CC46" i="2"/>
  <c r="BK69" i="2" s="1"/>
  <c r="AZ59" i="2"/>
  <c r="AO69" i="2" s="1"/>
  <c r="AQ69" i="2"/>
  <c r="W59" i="2"/>
  <c r="K69" i="2" s="1"/>
  <c r="AB59" i="2"/>
  <c r="M69" i="2" s="1"/>
  <c r="CC59" i="2"/>
  <c r="BR69" i="2" s="1"/>
  <c r="CH59" i="2"/>
  <c r="BT69" i="2" s="1"/>
  <c r="AB28" i="2"/>
  <c r="M68" i="2" s="1"/>
  <c r="AZ28" i="2"/>
  <c r="AO68" i="2" s="1"/>
  <c r="CE15" i="2"/>
  <c r="BO68" i="2" s="1"/>
  <c r="W28" i="2"/>
  <c r="K68" i="2" s="1"/>
  <c r="BE28" i="2"/>
  <c r="AQ68" i="2" s="1"/>
  <c r="CC28" i="2"/>
  <c r="BR68" i="2" s="1"/>
  <c r="CH28" i="2"/>
  <c r="BT68" i="2" s="1"/>
  <c r="W15" i="2"/>
  <c r="D68" i="2" s="1"/>
  <c r="BB15" i="2"/>
  <c r="AL68" i="2" s="1"/>
  <c r="CC15" i="2"/>
  <c r="BK68" i="2" s="1"/>
  <c r="CE46" i="2"/>
  <c r="BO69" i="2" s="1"/>
  <c r="BB46" i="2"/>
  <c r="AL69" i="2" s="1"/>
  <c r="Y46" i="2"/>
  <c r="H69" i="2" s="1"/>
  <c r="W46" i="2"/>
  <c r="D69" i="2" s="1"/>
  <c r="Y15" i="2"/>
  <c r="H68" i="2" s="1"/>
</calcChain>
</file>

<file path=xl/sharedStrings.xml><?xml version="1.0" encoding="utf-8"?>
<sst xmlns="http://schemas.openxmlformats.org/spreadsheetml/2006/main" count="877" uniqueCount="188">
  <si>
    <t>BA</t>
  </si>
  <si>
    <t>HR</t>
  </si>
  <si>
    <t>RBI</t>
  </si>
  <si>
    <t>SB</t>
  </si>
  <si>
    <t>Saves</t>
  </si>
  <si>
    <t>ERA</t>
  </si>
  <si>
    <t>Ks</t>
  </si>
  <si>
    <t>WHIP</t>
  </si>
  <si>
    <t xml:space="preserve"> C</t>
  </si>
  <si>
    <t>Darren Daulton</t>
  </si>
  <si>
    <t>1B</t>
  </si>
  <si>
    <t>Eddie Murray</t>
  </si>
  <si>
    <t>Jack Clark</t>
  </si>
  <si>
    <t>2B</t>
  </si>
  <si>
    <t>Bip Roberts</t>
  </si>
  <si>
    <t>Steve Sax</t>
  </si>
  <si>
    <t>Lou Whitaker</t>
  </si>
  <si>
    <t>3B</t>
  </si>
  <si>
    <t>Jeff King</t>
  </si>
  <si>
    <t>Howard Johnson</t>
  </si>
  <si>
    <t>SS</t>
  </si>
  <si>
    <t>Cal Ripken</t>
  </si>
  <si>
    <t>Ozzie Smith</t>
  </si>
  <si>
    <t>OF</t>
  </si>
  <si>
    <t>Dave Parker</t>
  </si>
  <si>
    <t>Hal Morris</t>
  </si>
  <si>
    <t>Vince Coleman</t>
  </si>
  <si>
    <t>Rob Deer</t>
  </si>
  <si>
    <t>Dave Winfield</t>
  </si>
  <si>
    <t>Ruben Sierra</t>
  </si>
  <si>
    <t>DH</t>
  </si>
  <si>
    <t>Wally Joyner</t>
  </si>
  <si>
    <t>Kirby Puckett</t>
  </si>
  <si>
    <t>P</t>
  </si>
  <si>
    <t>John Wetteland</t>
  </si>
  <si>
    <t>Mark Knudson</t>
  </si>
  <si>
    <t>Dave Stewart</t>
  </si>
  <si>
    <t>Kevin Tapani</t>
  </si>
  <si>
    <t>Scott Sanderson</t>
  </si>
  <si>
    <t>Greg Swindell</t>
  </si>
  <si>
    <t>Randy Johnson</t>
  </si>
  <si>
    <t>Bob Welch</t>
  </si>
  <si>
    <t>Roger McDowell</t>
  </si>
  <si>
    <t>Xavier Hernandez</t>
  </si>
  <si>
    <t>Neal Heaton</t>
  </si>
  <si>
    <t>Tim Burke</t>
  </si>
  <si>
    <t>Dave Righetti</t>
  </si>
  <si>
    <t>John Franco</t>
  </si>
  <si>
    <t>Dave Smith</t>
  </si>
  <si>
    <t>Sid Fernandez</t>
  </si>
  <si>
    <t>Dwight Gooden</t>
  </si>
  <si>
    <t>Bench</t>
  </si>
  <si>
    <t>Dave Magadan</t>
  </si>
  <si>
    <t>DL</t>
  </si>
  <si>
    <t>TOTAL</t>
  </si>
  <si>
    <t>Benito Santiago</t>
  </si>
  <si>
    <t>Mickey Tettleton</t>
  </si>
  <si>
    <t>Kent Hrbek</t>
  </si>
  <si>
    <t>Will Clark</t>
  </si>
  <si>
    <t>Glenn Davis</t>
  </si>
  <si>
    <t>Julio Franco</t>
  </si>
  <si>
    <t>Wade Boggs</t>
  </si>
  <si>
    <t>Bo Jackson</t>
  </si>
  <si>
    <t>Ellis Burks</t>
  </si>
  <si>
    <t>Junior Felix</t>
  </si>
  <si>
    <t>Paul O'Neill</t>
  </si>
  <si>
    <t>Jody Reed</t>
  </si>
  <si>
    <t>Harold Baines</t>
  </si>
  <si>
    <t>George Brett</t>
  </si>
  <si>
    <t>Nolan Ryan</t>
  </si>
  <si>
    <t>Joe Magrane</t>
  </si>
  <si>
    <t>Ed Whitson</t>
  </si>
  <si>
    <t>Dennis Martinez</t>
  </si>
  <si>
    <t>Paul Kilgus</t>
  </si>
  <si>
    <t>Luis Aquino</t>
  </si>
  <si>
    <t>Erik Hanson</t>
  </si>
  <si>
    <t>Bret Saberhagen</t>
  </si>
  <si>
    <t>Jeff Brantley</t>
  </si>
  <si>
    <t>Charlie Hough</t>
  </si>
  <si>
    <t>Dan Plesac</t>
  </si>
  <si>
    <t>Jack Armstrong</t>
  </si>
  <si>
    <t>Jay Bell</t>
  </si>
  <si>
    <t>Kevin Mitchell</t>
  </si>
  <si>
    <t>OPS</t>
  </si>
  <si>
    <t>Beckwith Bobcats</t>
  </si>
  <si>
    <t>The Boilermen</t>
  </si>
  <si>
    <t>Gibby Meet Freddie!</t>
  </si>
  <si>
    <t>The Dibblers</t>
  </si>
  <si>
    <t>Vagabond A's</t>
  </si>
  <si>
    <t>Runs</t>
  </si>
  <si>
    <t>DNQ</t>
  </si>
  <si>
    <t>H</t>
  </si>
  <si>
    <t>AB</t>
  </si>
  <si>
    <t>IP</t>
  </si>
  <si>
    <t>Player</t>
  </si>
  <si>
    <t>Games</t>
  </si>
  <si>
    <t>GS</t>
  </si>
  <si>
    <t>Hits</t>
  </si>
  <si>
    <t>BB</t>
  </si>
  <si>
    <t>IBB</t>
  </si>
  <si>
    <t>HBP</t>
  </si>
  <si>
    <t>K</t>
  </si>
  <si>
    <t>CS</t>
  </si>
  <si>
    <t>SH</t>
  </si>
  <si>
    <t>SF</t>
  </si>
  <si>
    <t>GDP</t>
  </si>
  <si>
    <t>CI</t>
  </si>
  <si>
    <t>OBA</t>
  </si>
  <si>
    <t>SPct</t>
  </si>
  <si>
    <t>Cal Ripken Jr.</t>
  </si>
  <si>
    <t>-</t>
  </si>
  <si>
    <t>Candy Maldonado</t>
  </si>
  <si>
    <t>CG</t>
  </si>
  <si>
    <t>GF</t>
  </si>
  <si>
    <t>W</t>
  </si>
  <si>
    <t>L</t>
  </si>
  <si>
    <t>WPct</t>
  </si>
  <si>
    <t>Sv</t>
  </si>
  <si>
    <t>Sho</t>
  </si>
  <si>
    <t>R</t>
  </si>
  <si>
    <t>ER</t>
  </si>
  <si>
    <t>BK</t>
  </si>
  <si>
    <t>WP</t>
  </si>
  <si>
    <t>K9</t>
  </si>
  <si>
    <t>BB9</t>
  </si>
  <si>
    <t>HR9</t>
  </si>
  <si>
    <t>Cy Young Pts</t>
  </si>
  <si>
    <t>DNP</t>
  </si>
  <si>
    <t>TOTALS</t>
  </si>
  <si>
    <t>WINS</t>
  </si>
  <si>
    <t>Naked Rider and The Bull</t>
  </si>
  <si>
    <t>Tiebreaker - Runs</t>
  </si>
  <si>
    <t>BECKWITH BOBCATS</t>
  </si>
  <si>
    <t>THE DIBBLERS</t>
  </si>
  <si>
    <t>THE BOILERMEN</t>
  </si>
  <si>
    <t>VAGABOND A's</t>
  </si>
  <si>
    <t>GIBBY MEET FREDDIE!</t>
  </si>
  <si>
    <t>NAKED RIDER AND THE BULL</t>
  </si>
  <si>
    <t>Rob  Dibble</t>
  </si>
  <si>
    <t>Darryl Strawberry</t>
  </si>
  <si>
    <t>Tom Henke</t>
  </si>
  <si>
    <t>Rick Aguilera</t>
  </si>
  <si>
    <t>Andre Dawson</t>
  </si>
  <si>
    <t>Rob Dibble</t>
  </si>
  <si>
    <t>Naked Rider and the Bull</t>
  </si>
  <si>
    <t>MATCHUP 1: BECKWITH BOBCATS VS THE BOILERMEN</t>
  </si>
  <si>
    <t>MATCHUP 1: NAKED RIDER AND THE BULL VS VAGABOND A's</t>
  </si>
  <si>
    <t>MATCHUP 1: GIBBY MEET FREDDIE ! VS THE DIBBLERS</t>
  </si>
  <si>
    <t>Carlton Fisk</t>
  </si>
  <si>
    <t>Ryne Sandberg</t>
  </si>
  <si>
    <t>Carney Lansford</t>
  </si>
  <si>
    <t>Sammy Sosa</t>
  </si>
  <si>
    <t>Bryan Harvey</t>
  </si>
  <si>
    <t>Tom Candiotti</t>
  </si>
  <si>
    <t>David Justice</t>
  </si>
  <si>
    <t>Sandy Alomar</t>
  </si>
  <si>
    <t>Dick Schofield</t>
  </si>
  <si>
    <t>Kevin McReynolds</t>
  </si>
  <si>
    <t>Tony Gwynn</t>
  </si>
  <si>
    <t>Charlie Liebrandt</t>
  </si>
  <si>
    <t>Bob Tewksbury</t>
  </si>
  <si>
    <t>Gene Nelson</t>
  </si>
  <si>
    <t>Danny Tartabull</t>
  </si>
  <si>
    <t>George Bell</t>
  </si>
  <si>
    <t>Dennis Eckersley</t>
  </si>
  <si>
    <t>Jeff Russell</t>
  </si>
  <si>
    <t>Gary Sheffield</t>
  </si>
  <si>
    <t>Mitch Williams</t>
  </si>
  <si>
    <t>Jope Magrane</t>
  </si>
  <si>
    <t>Mike Greenwell</t>
  </si>
  <si>
    <t>Lance Parrish</t>
  </si>
  <si>
    <t>Brook Jacoby</t>
  </si>
  <si>
    <t>Gregg Olson</t>
  </si>
  <si>
    <t>Steve Farr</t>
  </si>
  <si>
    <t>Dave Stieb</t>
  </si>
  <si>
    <t>Mike Henneman</t>
  </si>
  <si>
    <t>Danny Darwin</t>
  </si>
  <si>
    <t>Brian Harper</t>
  </si>
  <si>
    <t>Eric Yelding</t>
  </si>
  <si>
    <t>Willie McGee</t>
  </si>
  <si>
    <t>Eric Davis</t>
  </si>
  <si>
    <t>Mike Scott</t>
  </si>
  <si>
    <t>Bruce Hurst</t>
  </si>
  <si>
    <t>Chris Bosio</t>
  </si>
  <si>
    <t>Sandy Alomar Jr.</t>
  </si>
  <si>
    <t>Tim Raines</t>
  </si>
  <si>
    <t>Charlie Leibrandt</t>
  </si>
  <si>
    <t>RUNS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</si>
</sst>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14" x14ac:knownFonts="1">
    <font>
      <sz val="12"/>
      <color theme="1"/>
      <name val="Aptos Narrow"/>
      <family val="2"/>
      <scheme val="minor"/>
    </font>
    <font>
      <u/>
      <sz val="12"/>
      <color theme="10"/>
      <name val="Aptos Narrow"/>
      <family val="2"/>
      <scheme val="minor"/>
    </font>
    <font>
      <sz val="18"/>
      <color theme="1"/>
      <name val="Aptos Display"/>
      <scheme val="major"/>
    </font>
    <font>
      <b/>
      <sz val="18"/>
      <color rgb="FF000000"/>
      <name val="Aptos Display"/>
      <scheme val="major"/>
    </font>
    <font>
      <b/>
      <sz val="18"/>
      <color theme="1"/>
      <name val="Aptos Display"/>
      <scheme val="major"/>
    </font>
    <font>
      <sz val="18"/>
      <color rgb="FF000000"/>
      <name val="Aptos Display"/>
      <scheme val="major"/>
    </font>
    <font>
      <u/>
      <sz val="18"/>
      <color theme="10"/>
      <name val="Aptos Display"/>
      <scheme val="major"/>
    </font>
    <font>
      <sz val="18"/>
      <color theme="10"/>
      <name val="Aptos Display"/>
      <scheme val="major"/>
    </font>
    <font>
      <b/>
      <sz val="18"/>
      <color theme="10"/>
      <name val="Aptos Display"/>
      <scheme val="major"/>
    </font>
    <font>
      <b/>
      <sz val="20"/>
      <color theme="1"/>
      <name val="Aptos Display"/>
      <scheme val="major"/>
    </font>
    <font>
      <sz val="18"/>
      <color rgb="FF000000"/>
      <name val="Aptos Display"/>
      <charset val="1"/>
    </font>
    <font>
      <b/>
      <sz val="18"/>
      <color rgb="FF000000"/>
      <name val="Aptos Display"/>
      <charset val="1"/>
    </font>
    <font>
      <sz val="13"/>
      <color theme="1"/>
      <name val="Trebuchet MS"/>
      <family val="2"/>
    </font>
    <font>
      <sz val="12"/>
      <color rgb="FF000000"/>
      <name val="Aptos Narrow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70C0"/>
        <bgColor rgb="FF000000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65">
    <xf numFmtId="0" fontId="0" fillId="0" borderId="0" xfId="0"/>
    <xf numFmtId="0" fontId="2" fillId="0" borderId="0" xfId="0" applyFont="1"/>
    <xf numFmtId="0" fontId="3" fillId="0" borderId="0" xfId="0" applyFont="1"/>
    <xf numFmtId="164" fontId="2" fillId="0" borderId="0" xfId="0" applyNumberFormat="1" applyFont="1"/>
    <xf numFmtId="0" fontId="4" fillId="0" borderId="0" xfId="0" applyFont="1"/>
    <xf numFmtId="0" fontId="5" fillId="0" borderId="0" xfId="0" applyFont="1"/>
    <xf numFmtId="164" fontId="4" fillId="0" borderId="0" xfId="0" applyNumberFormat="1" applyFont="1"/>
    <xf numFmtId="0" fontId="5" fillId="0" borderId="0" xfId="0" applyFont="1" applyAlignment="1">
      <alignment horizontal="left" vertical="center" indent="6"/>
    </xf>
    <xf numFmtId="0" fontId="6" fillId="0" borderId="0" xfId="1" applyFont="1"/>
    <xf numFmtId="0" fontId="2" fillId="0" borderId="0" xfId="0" applyFont="1" applyAlignment="1">
      <alignment horizontal="left" vertical="center" indent="6"/>
    </xf>
    <xf numFmtId="2" fontId="2" fillId="0" borderId="0" xfId="0" applyNumberFormat="1" applyFont="1"/>
    <xf numFmtId="0" fontId="7" fillId="0" borderId="0" xfId="1" applyFont="1"/>
    <xf numFmtId="0" fontId="8" fillId="0" borderId="0" xfId="1" applyFont="1"/>
    <xf numFmtId="2" fontId="4" fillId="0" borderId="0" xfId="0" applyNumberFormat="1" applyFont="1"/>
    <xf numFmtId="164" fontId="2" fillId="3" borderId="0" xfId="0" applyNumberFormat="1" applyFont="1" applyFill="1"/>
    <xf numFmtId="0" fontId="2" fillId="3" borderId="0" xfId="0" applyFont="1" applyFill="1"/>
    <xf numFmtId="2" fontId="2" fillId="3" borderId="0" xfId="0" applyNumberFormat="1" applyFont="1" applyFill="1"/>
    <xf numFmtId="0" fontId="2" fillId="3" borderId="0" xfId="0" applyFont="1" applyFill="1" applyAlignment="1">
      <alignment horizontal="center"/>
    </xf>
    <xf numFmtId="164" fontId="2" fillId="3" borderId="0" xfId="0" applyNumberFormat="1" applyFont="1" applyFill="1" applyAlignment="1">
      <alignment horizontal="center"/>
    </xf>
    <xf numFmtId="2" fontId="2" fillId="3" borderId="0" xfId="0" applyNumberFormat="1" applyFont="1" applyFill="1" applyAlignment="1">
      <alignment horizontal="center"/>
    </xf>
    <xf numFmtId="0" fontId="4" fillId="0" borderId="0" xfId="0" applyFont="1" applyAlignment="1">
      <alignment horizontal="center"/>
    </xf>
    <xf numFmtId="0" fontId="2" fillId="4" borderId="0" xfId="0" applyFont="1" applyFill="1"/>
    <xf numFmtId="0" fontId="9" fillId="0" borderId="0" xfId="0" applyFont="1"/>
    <xf numFmtId="0" fontId="1" fillId="0" borderId="0" xfId="1"/>
    <xf numFmtId="0" fontId="10" fillId="0" borderId="0" xfId="0" applyFont="1"/>
    <xf numFmtId="0" fontId="11" fillId="0" borderId="0" xfId="0" applyFont="1"/>
    <xf numFmtId="0" fontId="12" fillId="0" borderId="0" xfId="0" applyFont="1"/>
    <xf numFmtId="164" fontId="12" fillId="0" borderId="0" xfId="0" applyNumberFormat="1" applyFont="1"/>
    <xf numFmtId="2" fontId="12" fillId="0" borderId="0" xfId="0" applyNumberFormat="1" applyFont="1"/>
    <xf numFmtId="0" fontId="13" fillId="0" borderId="0" xfId="0" applyFont="1"/>
    <xf numFmtId="0" fontId="11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3" fillId="5" borderId="0" xfId="0" applyFont="1" applyFill="1"/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horizontal="left"/>
    </xf>
    <xf numFmtId="0" fontId="11" fillId="0" borderId="0" xfId="0" applyFont="1" applyAlignment="1">
      <alignment horizontal="left"/>
    </xf>
    <xf numFmtId="0" fontId="13" fillId="5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10" fillId="3" borderId="0" xfId="0" applyFont="1" applyFill="1" applyAlignment="1">
      <alignment horizontal="center" vertical="center"/>
    </xf>
    <xf numFmtId="2" fontId="10" fillId="3" borderId="0" xfId="0" applyNumberFormat="1" applyFont="1" applyFill="1" applyAlignment="1">
      <alignment horizontal="center" vertical="center"/>
    </xf>
    <xf numFmtId="0" fontId="11" fillId="3" borderId="0" xfId="0" applyFont="1" applyFill="1" applyAlignment="1">
      <alignment horizontal="center" vertical="center"/>
    </xf>
    <xf numFmtId="0" fontId="11" fillId="3" borderId="0" xfId="0" applyFont="1" applyFill="1" applyAlignment="1">
      <alignment horizontal="left" vertical="center"/>
    </xf>
    <xf numFmtId="0" fontId="9" fillId="2" borderId="0" xfId="0" applyFont="1" applyFill="1" applyAlignment="1">
      <alignment horizontal="center"/>
    </xf>
    <xf numFmtId="0" fontId="11" fillId="0" borderId="0" xfId="0" applyFont="1" applyAlignment="1">
      <alignment horizontal="center" vertical="center" wrapText="1"/>
    </xf>
    <xf numFmtId="0" fontId="2" fillId="0" borderId="0" xfId="0" applyFont="1" applyAlignment="1"/>
    <xf numFmtId="0" fontId="2" fillId="0" borderId="0" xfId="0" applyFont="1" applyFill="1"/>
    <xf numFmtId="164" fontId="2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horizontal="center"/>
    </xf>
    <xf numFmtId="2" fontId="2" fillId="0" borderId="0" xfId="0" applyNumberFormat="1" applyFont="1" applyFill="1" applyAlignment="1">
      <alignment horizontal="center"/>
    </xf>
    <xf numFmtId="0" fontId="4" fillId="0" borderId="0" xfId="0" applyFont="1" applyFill="1" applyAlignment="1">
      <alignment horizontal="center"/>
    </xf>
    <xf numFmtId="164" fontId="2" fillId="0" borderId="0" xfId="0" applyNumberFormat="1" applyFont="1" applyFill="1"/>
    <xf numFmtId="2" fontId="2" fillId="0" borderId="0" xfId="0" applyNumberFormat="1" applyFont="1" applyFill="1"/>
    <xf numFmtId="0" fontId="11" fillId="0" borderId="0" xfId="0" applyFont="1" applyFill="1" applyAlignment="1">
      <alignment horizontal="left" vertical="center"/>
    </xf>
    <xf numFmtId="0" fontId="11" fillId="0" borderId="0" xfId="0" applyFont="1" applyFill="1" applyAlignment="1">
      <alignment horizontal="center" vertical="center"/>
    </xf>
    <xf numFmtId="164" fontId="10" fillId="0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2" fontId="10" fillId="0" borderId="0" xfId="0" applyNumberFormat="1" applyFont="1" applyFill="1" applyAlignment="1">
      <alignment horizontal="center" vertical="center"/>
    </xf>
    <xf numFmtId="0" fontId="13" fillId="0" borderId="0" xfId="0" applyFont="1" applyFill="1"/>
    <xf numFmtId="0" fontId="10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horizontal="center" vertical="center" wrapText="1"/>
    </xf>
    <xf numFmtId="0" fontId="4" fillId="3" borderId="0" xfId="0" applyFont="1" applyFill="1" applyAlignment="1">
      <alignment horizontal="center"/>
    </xf>
    <xf numFmtId="164" fontId="10" fillId="3" borderId="0" xfId="0" applyNumberFormat="1" applyFont="1" applyFill="1" applyAlignment="1">
      <alignment horizontal="center" vertical="center"/>
    </xf>
    <xf numFmtId="0" fontId="11" fillId="3" borderId="0" xfId="0" applyFont="1" applyFill="1" applyAlignment="1">
      <alignment horizontal="left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342900</xdr:colOff>
      <xdr:row>2</xdr:row>
      <xdr:rowOff>127000</xdr:rowOff>
    </xdr:from>
    <xdr:to>
      <xdr:col>1</xdr:col>
      <xdr:colOff>1165860</xdr:colOff>
      <xdr:row>2</xdr:row>
      <xdr:rowOff>1270000</xdr:rowOff>
    </xdr:to>
    <xdr:pic>
      <xdr:nvPicPr>
        <xdr:cNvPr id="2" name="Picture 1" descr="A baseball player pitching a ball&#10;&#10;Description automatically generated">
          <a:extLst>
            <a:ext uri="{FF2B5EF4-FFF2-40B4-BE49-F238E27FC236}">
              <a16:creationId xmlns:a16="http://schemas.microsoft.com/office/drawing/2014/main" id="{0457F722-2B3C-6949-8581-DD24C5BAE1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400" y="635000"/>
          <a:ext cx="822960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279400</xdr:colOff>
      <xdr:row>15</xdr:row>
      <xdr:rowOff>165100</xdr:rowOff>
    </xdr:from>
    <xdr:to>
      <xdr:col>1</xdr:col>
      <xdr:colOff>1102360</xdr:colOff>
      <xdr:row>15</xdr:row>
      <xdr:rowOff>1308100</xdr:rowOff>
    </xdr:to>
    <xdr:pic>
      <xdr:nvPicPr>
        <xdr:cNvPr id="3" name="Picture 2" descr="A baseball player holding a baseball bat&#10;&#10;Description automatically generated">
          <a:extLst>
            <a:ext uri="{FF2B5EF4-FFF2-40B4-BE49-F238E27FC236}">
              <a16:creationId xmlns:a16="http://schemas.microsoft.com/office/drawing/2014/main" id="{ED29CA30-CBAE-6748-994D-86D6B0B3DD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rcRect l="15416" t="1808" r="15417" b="1250"/>
        <a:stretch/>
      </xdr:blipFill>
      <xdr:spPr>
        <a:xfrm>
          <a:off x="1104900" y="9804400"/>
          <a:ext cx="822960" cy="1143000"/>
        </a:xfrm>
        <a:prstGeom prst="rect">
          <a:avLst/>
        </a:prstGeom>
      </xdr:spPr>
    </xdr:pic>
    <xdr:clientData/>
  </xdr:twoCellAnchor>
  <xdr:oneCellAnchor>
    <xdr:from>
      <xdr:col>1</xdr:col>
      <xdr:colOff>317500</xdr:colOff>
      <xdr:row>3</xdr:row>
      <xdr:rowOff>165100</xdr:rowOff>
    </xdr:from>
    <xdr:ext cx="822960" cy="1143000"/>
    <xdr:pic>
      <xdr:nvPicPr>
        <xdr:cNvPr id="5" name="Picture 4" descr="A baseball player holding a glove&#10;&#10;Description automatically generated">
          <a:extLst>
            <a:ext uri="{FF2B5EF4-FFF2-40B4-BE49-F238E27FC236}">
              <a16:creationId xmlns:a16="http://schemas.microsoft.com/office/drawing/2014/main" id="{FF7E79B7-92C4-FF41-B88E-0427FD9605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43000" y="2133600"/>
          <a:ext cx="822960" cy="1143000"/>
        </a:xfrm>
        <a:prstGeom prst="rect">
          <a:avLst/>
        </a:prstGeom>
      </xdr:spPr>
    </xdr:pic>
    <xdr:clientData/>
  </xdr:oneCellAnchor>
  <xdr:oneCellAnchor>
    <xdr:from>
      <xdr:col>1</xdr:col>
      <xdr:colOff>241300</xdr:colOff>
      <xdr:row>9</xdr:row>
      <xdr:rowOff>127000</xdr:rowOff>
    </xdr:from>
    <xdr:ext cx="822960" cy="1143000"/>
    <xdr:pic>
      <xdr:nvPicPr>
        <xdr:cNvPr id="6" name="Picture 5" descr="A baseball player holding a bat&#10;&#10;Description automatically generated">
          <a:extLst>
            <a:ext uri="{FF2B5EF4-FFF2-40B4-BE49-F238E27FC236}">
              <a16:creationId xmlns:a16="http://schemas.microsoft.com/office/drawing/2014/main" id="{AFC76875-5D8B-3F44-ADC8-97DE9589ED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66800" y="5930900"/>
          <a:ext cx="822960" cy="1143000"/>
        </a:xfrm>
        <a:prstGeom prst="rect">
          <a:avLst/>
        </a:prstGeom>
      </xdr:spPr>
    </xdr:pic>
    <xdr:clientData/>
  </xdr:oneCellAnchor>
  <xdr:oneCellAnchor>
    <xdr:from>
      <xdr:col>1</xdr:col>
      <xdr:colOff>317500</xdr:colOff>
      <xdr:row>14</xdr:row>
      <xdr:rowOff>114300</xdr:rowOff>
    </xdr:from>
    <xdr:ext cx="824111" cy="1143000"/>
    <xdr:pic>
      <xdr:nvPicPr>
        <xdr:cNvPr id="7" name="Picture 6">
          <a:extLst>
            <a:ext uri="{FF2B5EF4-FFF2-40B4-BE49-F238E27FC236}">
              <a16:creationId xmlns:a16="http://schemas.microsoft.com/office/drawing/2014/main" id="{DA60A1E2-595E-4A4A-97CC-74555C53B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" y="8293100"/>
          <a:ext cx="824111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266700</xdr:colOff>
      <xdr:row>8</xdr:row>
      <xdr:rowOff>152400</xdr:rowOff>
    </xdr:from>
    <xdr:ext cx="831848" cy="1143000"/>
    <xdr:pic>
      <xdr:nvPicPr>
        <xdr:cNvPr id="8" name="Picture 7">
          <a:extLst>
            <a:ext uri="{FF2B5EF4-FFF2-40B4-BE49-F238E27FC236}">
              <a16:creationId xmlns:a16="http://schemas.microsoft.com/office/drawing/2014/main" id="{1818CB7C-70D1-D24C-9D5A-8CFF17B13CB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4487333"/>
          <a:ext cx="831848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baseballmusings.com/cgi-bin/PlayerInfo.py?PlayerID=372&amp;StartDate=06%2F25%2F1990&amp;EndDate=07%2F01%2F1990&amp;GameType=all&amp;PlayedFor=0&amp;PlayedVs=0&amp;Park=0" TargetMode="External"/><Relationship Id="rId21" Type="http://schemas.openxmlformats.org/officeDocument/2006/relationships/hyperlink" Target="https://www.baseballmusings.com/cgi-bin/PlayerInfo.py?PlayerID=100237&amp;StartDate=06%2F25%2F1990&amp;EndDate=07%2F01%2F1990&amp;GameType=all&amp;PlayedFor=0&amp;PlayedVs=0&amp;Park=0" TargetMode="External"/><Relationship Id="rId42" Type="http://schemas.openxmlformats.org/officeDocument/2006/relationships/hyperlink" Target="https://www.baseballmusings.com/cgi-bin/PlayerInfo.py?PlayerID=100419&amp;StartDate=06%2F25%2F1990&amp;EndDate=07%2F01%2F1990&amp;GameType=all&amp;PlayedFor=0&amp;PlayedVs=0&amp;Park=0" TargetMode="External"/><Relationship Id="rId47" Type="http://schemas.openxmlformats.org/officeDocument/2006/relationships/hyperlink" Target="https://www.baseballmusings.com/cgi-bin/PlayerInfo.py?PlayerID=100239&amp;StartDate=06%2F25%2F1990&amp;EndDate=07%2F01%2F1990&amp;GameType=all&amp;PlayedFor=0&amp;PlayedVs=0&amp;Park=0" TargetMode="External"/><Relationship Id="rId63" Type="http://schemas.openxmlformats.org/officeDocument/2006/relationships/hyperlink" Target="https://www.baseballmusings.com/cgi-bin/PitcherInfo.py?PlayerID=100505&amp;StartDate=06%2F25%2F1990&amp;EndDate=07%2F01%2F1990&amp;GameType=all&amp;PlayedFor=0&amp;PlayedVs=0&amp;Park=0" TargetMode="External"/><Relationship Id="rId68" Type="http://schemas.openxmlformats.org/officeDocument/2006/relationships/hyperlink" Target="https://www.baseballmusings.com/cgi-bin/PitcherInfo.py?PlayerID=100327&amp;StartDate=06%2F25%2F1990&amp;EndDate=07%2F01%2F1990&amp;GameType=all&amp;PlayedFor=0&amp;PlayedVs=0&amp;Park=0" TargetMode="External"/><Relationship Id="rId84" Type="http://schemas.openxmlformats.org/officeDocument/2006/relationships/hyperlink" Target="https://www.baseballmusings.com/cgi-bin/PitcherInfo.py?PlayerID=100285&amp;StartDate=06%2F25%2F1990&amp;EndDate=07%2F01%2F1990&amp;GameType=all&amp;PlayedFor=0&amp;PlayedVs=0&amp;Park=0" TargetMode="External"/><Relationship Id="rId89" Type="http://schemas.openxmlformats.org/officeDocument/2006/relationships/hyperlink" Target="https://www.baseballmusings.com/cgi-bin/PitcherInfo.py?PlayerID=100177&amp;StartDate=06%2F25%2F1990&amp;EndDate=07%2F01%2F1990&amp;GameType=all&amp;PlayedFor=0&amp;PlayedVs=0&amp;Park=0" TargetMode="External"/><Relationship Id="rId16" Type="http://schemas.openxmlformats.org/officeDocument/2006/relationships/hyperlink" Target="https://www.baseballmusings.com/cgi-bin/PlayerInfo.py?PlayerID=100210&amp;StartDate=06%2F25%2F1990&amp;EndDate=07%2F01%2F1990&amp;GameType=all&amp;PlayedFor=0&amp;PlayedVs=0&amp;Park=0" TargetMode="External"/><Relationship Id="rId11" Type="http://schemas.openxmlformats.org/officeDocument/2006/relationships/hyperlink" Target="https://www.baseballmusings.com/cgi-bin/PlayerInfo.py?PlayerID=221&amp;StartDate=06%2F25%2F1990&amp;EndDate=07%2F01%2F1990&amp;GameType=all&amp;PlayedFor=0&amp;PlayedVs=0&amp;Park=0" TargetMode="External"/><Relationship Id="rId32" Type="http://schemas.openxmlformats.org/officeDocument/2006/relationships/hyperlink" Target="https://www.baseballmusings.com/cgi-bin/PlayerInfo.py?PlayerID=87&amp;StartDate=06%2F25%2F1990&amp;EndDate=07%2F01%2F1990&amp;GameType=all&amp;PlayedFor=0&amp;PlayedVs=0&amp;Park=0" TargetMode="External"/><Relationship Id="rId37" Type="http://schemas.openxmlformats.org/officeDocument/2006/relationships/hyperlink" Target="https://www.baseballmusings.com/cgi-bin/PlayerInfo.py?PlayerID=100028&amp;StartDate=06%2F25%2F1990&amp;EndDate=07%2F01%2F1990&amp;GameType=all&amp;PlayedFor=0&amp;PlayedVs=0&amp;Park=0" TargetMode="External"/><Relationship Id="rId53" Type="http://schemas.openxmlformats.org/officeDocument/2006/relationships/hyperlink" Target="https://www.baseballmusings.com/cgi-bin/PlayerInfo.py?PlayerID=100012&amp;StartDate=06%2F25%2F1990&amp;EndDate=07%2F01%2F1990&amp;GameType=all&amp;PlayedFor=0&amp;PlayedVs=0&amp;Park=0" TargetMode="External"/><Relationship Id="rId58" Type="http://schemas.openxmlformats.org/officeDocument/2006/relationships/hyperlink" Target="https://www.baseballmusings.com/cgi-bin/PitcherInfo.py?PlayerID=76&amp;StartDate=06%2F25%2F1990&amp;EndDate=07%2F01%2F1990&amp;GameType=all&amp;PlayedFor=0&amp;PlayedVs=0&amp;Park=0" TargetMode="External"/><Relationship Id="rId74" Type="http://schemas.openxmlformats.org/officeDocument/2006/relationships/hyperlink" Target="https://www.baseballmusings.com/cgi-bin/PitcherInfo.py?PlayerID=100403&amp;StartDate=06%2F25%2F1990&amp;EndDate=07%2F01%2F1990&amp;GameType=all&amp;PlayedFor=0&amp;PlayedVs=0&amp;Park=0" TargetMode="External"/><Relationship Id="rId79" Type="http://schemas.openxmlformats.org/officeDocument/2006/relationships/hyperlink" Target="https://www.baseballmusings.com/cgi-bin/PitcherInfo.py?PlayerID=100130&amp;StartDate=06%2F25%2F1990&amp;EndDate=07%2F01%2F1990&amp;GameType=all&amp;PlayedFor=0&amp;PlayedVs=0&amp;Park=0" TargetMode="External"/><Relationship Id="rId5" Type="http://schemas.openxmlformats.org/officeDocument/2006/relationships/hyperlink" Target="https://www.baseballmusings.com/cgi-bin/PlayerInfo.py?PlayerID=100061&amp;StartDate=06%2F25%2F1990&amp;EndDate=07%2F01%2F1990&amp;GameType=all&amp;PlayedFor=0&amp;PlayedVs=0&amp;Park=0" TargetMode="External"/><Relationship Id="rId90" Type="http://schemas.openxmlformats.org/officeDocument/2006/relationships/hyperlink" Target="https://www.baseballmusings.com/cgi-bin/PitcherInfo.py?PlayerID=100075&amp;StartDate=06%2F25%2F1990&amp;EndDate=07%2F01%2F1990&amp;GameType=all&amp;PlayedFor=0&amp;PlayedVs=0&amp;Park=0" TargetMode="External"/><Relationship Id="rId95" Type="http://schemas.openxmlformats.org/officeDocument/2006/relationships/hyperlink" Target="https://www.baseballmusings.com/cgi-bin/PitcherInfo.py?PlayerID=100194&amp;StartDate=06%2F25%2F1990&amp;EndDate=07%2F01%2F1990&amp;GameType=all&amp;PlayedFor=0&amp;PlayedVs=0&amp;Park=0" TargetMode="External"/><Relationship Id="rId22" Type="http://schemas.openxmlformats.org/officeDocument/2006/relationships/hyperlink" Target="https://www.baseballmusings.com/cgi-bin/PlayerInfo.py?PlayerID=100091&amp;StartDate=06%2F25%2F1990&amp;EndDate=07%2F01%2F1990&amp;GameType=all&amp;PlayedFor=0&amp;PlayedVs=0&amp;Park=0" TargetMode="External"/><Relationship Id="rId27" Type="http://schemas.openxmlformats.org/officeDocument/2006/relationships/hyperlink" Target="https://www.baseballmusings.com/cgi-bin/PlayerInfo.py?PlayerID=100806&amp;StartDate=06%2F25%2F1990&amp;EndDate=07%2F01%2F1990&amp;GameType=all&amp;PlayedFor=0&amp;PlayedVs=0&amp;Park=0" TargetMode="External"/><Relationship Id="rId43" Type="http://schemas.openxmlformats.org/officeDocument/2006/relationships/hyperlink" Target="https://www.baseballmusings.com/cgi-bin/PlayerInfo.py?PlayerID=100467&amp;StartDate=06%2F25%2F1990&amp;EndDate=07%2F01%2F1990&amp;GameType=all&amp;PlayedFor=0&amp;PlayedVs=0&amp;Park=0" TargetMode="External"/><Relationship Id="rId48" Type="http://schemas.openxmlformats.org/officeDocument/2006/relationships/hyperlink" Target="https://www.baseballmusings.com/cgi-bin/PlayerInfo.py?PlayerID=100480&amp;StartDate=06%2F25%2F1990&amp;EndDate=07%2F01%2F1990&amp;GameType=all&amp;PlayedFor=0&amp;PlayedVs=0&amp;Park=0" TargetMode="External"/><Relationship Id="rId64" Type="http://schemas.openxmlformats.org/officeDocument/2006/relationships/hyperlink" Target="https://www.baseballmusings.com/cgi-bin/PitcherInfo.py?PlayerID=100413&amp;StartDate=06%2F25%2F1990&amp;EndDate=07%2F01%2F1990&amp;GameType=all&amp;PlayedFor=0&amp;PlayedVs=0&amp;Park=0" TargetMode="External"/><Relationship Id="rId69" Type="http://schemas.openxmlformats.org/officeDocument/2006/relationships/hyperlink" Target="https://www.baseballmusings.com/cgi-bin/PitcherInfo.py?PlayerID=100202&amp;StartDate=06%2F25%2F1990&amp;EndDate=07%2F01%2F1990&amp;GameType=all&amp;PlayedFor=0&amp;PlayedVs=0&amp;Park=0" TargetMode="External"/><Relationship Id="rId8" Type="http://schemas.openxmlformats.org/officeDocument/2006/relationships/hyperlink" Target="https://www.baseballmusings.com/cgi-bin/PlayerInfo.py?PlayerID=100249&amp;StartDate=06%2F25%2F1990&amp;EndDate=07%2F01%2F1990&amp;GameType=all&amp;PlayedFor=0&amp;PlayedVs=0&amp;Park=0" TargetMode="External"/><Relationship Id="rId51" Type="http://schemas.openxmlformats.org/officeDocument/2006/relationships/hyperlink" Target="https://www.baseballmusings.com/cgi-bin/PlayerInfo.py?PlayerID=100577&amp;StartDate=06%2F25%2F1990&amp;EndDate=07%2F01%2F1990&amp;GameType=all&amp;PlayedFor=0&amp;PlayedVs=0&amp;Park=0" TargetMode="External"/><Relationship Id="rId72" Type="http://schemas.openxmlformats.org/officeDocument/2006/relationships/hyperlink" Target="https://www.baseballmusings.com/cgi-bin/PitcherInfo.py?PlayerID=100113&amp;StartDate=06%2F25%2F1990&amp;EndDate=07%2F01%2F1990&amp;GameType=all&amp;PlayedFor=0&amp;PlayedVs=0&amp;Park=0" TargetMode="External"/><Relationship Id="rId80" Type="http://schemas.openxmlformats.org/officeDocument/2006/relationships/hyperlink" Target="https://www.baseballmusings.com/cgi-bin/PitcherInfo.py?PlayerID=100573&amp;StartDate=06%2F25%2F1990&amp;EndDate=07%2F01%2F1990&amp;GameType=all&amp;PlayedFor=0&amp;PlayedVs=0&amp;Park=0" TargetMode="External"/><Relationship Id="rId85" Type="http://schemas.openxmlformats.org/officeDocument/2006/relationships/hyperlink" Target="https://www.baseballmusings.com/cgi-bin/PitcherInfo.py?PlayerID=60&amp;StartDate=06%2F25%2F1990&amp;EndDate=07%2F01%2F1990&amp;GameType=all&amp;PlayedFor=0&amp;PlayedVs=0&amp;Park=0" TargetMode="External"/><Relationship Id="rId93" Type="http://schemas.openxmlformats.org/officeDocument/2006/relationships/hyperlink" Target="https://www.baseballmusings.com/cgi-bin/PitcherInfo.py?PlayerID=100020&amp;StartDate=06%2F25%2F1990&amp;EndDate=07%2F01%2F1990&amp;GameType=all&amp;PlayedFor=0&amp;PlayedVs=0&amp;Park=0" TargetMode="External"/><Relationship Id="rId3" Type="http://schemas.openxmlformats.org/officeDocument/2006/relationships/hyperlink" Target="https://www.baseballmusings.com/cgi-bin/PlayerInfo.py?PlayerID=100127&amp;StartDate=06%2F25%2F1990&amp;EndDate=07%2F01%2F1990&amp;GameType=all&amp;PlayedFor=0&amp;PlayedVs=0&amp;Park=0" TargetMode="External"/><Relationship Id="rId12" Type="http://schemas.openxmlformats.org/officeDocument/2006/relationships/hyperlink" Target="https://www.baseballmusings.com/cgi-bin/PlayerInfo.py?PlayerID=100073&amp;StartDate=06%2F25%2F1990&amp;EndDate=07%2F01%2F1990&amp;GameType=all&amp;PlayedFor=0&amp;PlayedVs=0&amp;Park=0" TargetMode="External"/><Relationship Id="rId17" Type="http://schemas.openxmlformats.org/officeDocument/2006/relationships/hyperlink" Target="https://www.baseballmusings.com/cgi-bin/PlayerInfo.py?PlayerID=100433&amp;StartDate=06%2F25%2F1990&amp;EndDate=07%2F01%2F1990&amp;GameType=all&amp;PlayedFor=0&amp;PlayedVs=0&amp;Park=0" TargetMode="External"/><Relationship Id="rId25" Type="http://schemas.openxmlformats.org/officeDocument/2006/relationships/hyperlink" Target="https://www.baseballmusings.com/cgi-bin/PlayerInfo.py?PlayerID=100517&amp;StartDate=06%2F25%2F1990&amp;EndDate=07%2F01%2F1990&amp;GameType=all&amp;PlayedFor=0&amp;PlayedVs=0&amp;Park=0" TargetMode="External"/><Relationship Id="rId33" Type="http://schemas.openxmlformats.org/officeDocument/2006/relationships/hyperlink" Target="https://www.baseballmusings.com/cgi-bin/PlayerInfo.py?PlayerID=100714&amp;StartDate=06%2F25%2F1990&amp;EndDate=07%2F01%2F1990&amp;GameType=all&amp;PlayedFor=0&amp;PlayedVs=0&amp;Park=0" TargetMode="External"/><Relationship Id="rId38" Type="http://schemas.openxmlformats.org/officeDocument/2006/relationships/hyperlink" Target="https://www.baseballmusings.com/cgi-bin/PlayerInfo.py?PlayerID=100197&amp;StartDate=06%2F25%2F1990&amp;EndDate=07%2F01%2F1990&amp;GameType=all&amp;PlayedFor=0&amp;PlayedVs=0&amp;Park=0" TargetMode="External"/><Relationship Id="rId46" Type="http://schemas.openxmlformats.org/officeDocument/2006/relationships/hyperlink" Target="https://www.baseballmusings.com/cgi-bin/PlayerInfo.py?PlayerID=100108&amp;StartDate=06%2F25%2F1990&amp;EndDate=07%2F01%2F1990&amp;GameType=all&amp;PlayedFor=0&amp;PlayedVs=0&amp;Park=0" TargetMode="External"/><Relationship Id="rId59" Type="http://schemas.openxmlformats.org/officeDocument/2006/relationships/hyperlink" Target="https://www.baseballmusings.com/cgi-bin/PitcherInfo.py?PlayerID=100535&amp;StartDate=06%2F25%2F1990&amp;EndDate=07%2F01%2F1990&amp;GameType=all&amp;PlayedFor=0&amp;PlayedVs=0&amp;Park=0" TargetMode="External"/><Relationship Id="rId67" Type="http://schemas.openxmlformats.org/officeDocument/2006/relationships/hyperlink" Target="https://www.baseballmusings.com/cgi-bin/PitcherInfo.py?PlayerID=100758&amp;StartDate=06%2F25%2F1990&amp;EndDate=07%2F01%2F1990&amp;GameType=all&amp;PlayedFor=0&amp;PlayedVs=0&amp;Park=0" TargetMode="External"/><Relationship Id="rId20" Type="http://schemas.openxmlformats.org/officeDocument/2006/relationships/hyperlink" Target="https://www.baseballmusings.com/cgi-bin/PlayerInfo.py?PlayerID=100170&amp;StartDate=06%2F25%2F1990&amp;EndDate=07%2F01%2F1990&amp;GameType=all&amp;PlayedFor=0&amp;PlayedVs=0&amp;Park=0" TargetMode="External"/><Relationship Id="rId41" Type="http://schemas.openxmlformats.org/officeDocument/2006/relationships/hyperlink" Target="https://www.baseballmusings.com/cgi-bin/PlayerInfo.py?PlayerID=100757&amp;StartDate=06%2F25%2F1990&amp;EndDate=07%2F01%2F1990&amp;GameType=all&amp;PlayedFor=0&amp;PlayedVs=0&amp;Park=0" TargetMode="External"/><Relationship Id="rId54" Type="http://schemas.openxmlformats.org/officeDocument/2006/relationships/hyperlink" Target="https://www.baseballmusings.com/cgi-bin/PlayerInfo.py?PlayerID=100291&amp;StartDate=06%2F25%2F1990&amp;EndDate=07%2F01%2F1990&amp;GameType=all&amp;PlayedFor=0&amp;PlayedVs=0&amp;Park=0" TargetMode="External"/><Relationship Id="rId62" Type="http://schemas.openxmlformats.org/officeDocument/2006/relationships/hyperlink" Target="https://www.baseballmusings.com/cgi-bin/PitcherInfo.py?PlayerID=100484&amp;StartDate=06%2F25%2F1990&amp;EndDate=07%2F01%2F1990&amp;GameType=all&amp;PlayedFor=0&amp;PlayedVs=0&amp;Park=0" TargetMode="External"/><Relationship Id="rId70" Type="http://schemas.openxmlformats.org/officeDocument/2006/relationships/hyperlink" Target="https://www.baseballmusings.com/cgi-bin/PitcherInfo.py?PlayerID=874&amp;StartDate=06%2F25%2F1990&amp;EndDate=07%2F01%2F1990&amp;GameType=all&amp;PlayedFor=0&amp;PlayedVs=0&amp;Park=0" TargetMode="External"/><Relationship Id="rId75" Type="http://schemas.openxmlformats.org/officeDocument/2006/relationships/hyperlink" Target="https://www.baseballmusings.com/cgi-bin/PitcherInfo.py?PlayerID=100776&amp;StartDate=06%2F25%2F1990&amp;EndDate=07%2F01%2F1990&amp;GameType=all&amp;PlayedFor=0&amp;PlayedVs=0&amp;Park=0" TargetMode="External"/><Relationship Id="rId83" Type="http://schemas.openxmlformats.org/officeDocument/2006/relationships/hyperlink" Target="https://www.baseballmusings.com/cgi-bin/PitcherInfo.py?PlayerID=100346&amp;StartDate=06%2F25%2F1990&amp;EndDate=07%2F01%2F1990&amp;GameType=all&amp;PlayedFor=0&amp;PlayedVs=0&amp;Park=0" TargetMode="External"/><Relationship Id="rId88" Type="http://schemas.openxmlformats.org/officeDocument/2006/relationships/hyperlink" Target="https://www.baseballmusings.com/cgi-bin/PitcherInfo.py?PlayerID=100425&amp;StartDate=06%2F25%2F1990&amp;EndDate=07%2F01%2F1990&amp;GameType=all&amp;PlayedFor=0&amp;PlayedVs=0&amp;Park=0" TargetMode="External"/><Relationship Id="rId91" Type="http://schemas.openxmlformats.org/officeDocument/2006/relationships/hyperlink" Target="https://www.baseballmusings.com/cgi-bin/PitcherInfo.py?PlayerID=100622&amp;StartDate=06%2F25%2F1990&amp;EndDate=07%2F01%2F1990&amp;GameType=all&amp;PlayedFor=0&amp;PlayedVs=0&amp;Park=0" TargetMode="External"/><Relationship Id="rId96" Type="http://schemas.openxmlformats.org/officeDocument/2006/relationships/hyperlink" Target="https://www.baseballmusings.com/cgi-bin/PitcherInfo.py?PlayerID=100562&amp;StartDate=06%2F25%2F1990&amp;EndDate=07%2F01%2F1990&amp;GameType=all&amp;PlayedFor=0&amp;PlayedVs=0&amp;Park=0" TargetMode="External"/><Relationship Id="rId1" Type="http://schemas.openxmlformats.org/officeDocument/2006/relationships/hyperlink" Target="https://www.baseballmusings.com/cgi-bin/PlayerInfo.py?PlayerID=100683&amp;StartDate=06%2F25%2F1990&amp;EndDate=07%2F01%2F1990&amp;GameType=all&amp;PlayedFor=0&amp;PlayedVs=0&amp;Park=0" TargetMode="External"/><Relationship Id="rId6" Type="http://schemas.openxmlformats.org/officeDocument/2006/relationships/hyperlink" Target="https://www.baseballmusings.com/cgi-bin/PlayerInfo.py?PlayerID=100826&amp;StartDate=06%2F25%2F1990&amp;EndDate=07%2F01%2F1990&amp;GameType=all&amp;PlayedFor=0&amp;PlayedVs=0&amp;Park=0" TargetMode="External"/><Relationship Id="rId15" Type="http://schemas.openxmlformats.org/officeDocument/2006/relationships/hyperlink" Target="https://www.baseballmusings.com/cgi-bin/PlayerInfo.py?PlayerID=100032&amp;StartDate=06%2F25%2F1990&amp;EndDate=07%2F01%2F1990&amp;GameType=all&amp;PlayedFor=0&amp;PlayedVs=0&amp;Park=0" TargetMode="External"/><Relationship Id="rId23" Type="http://schemas.openxmlformats.org/officeDocument/2006/relationships/hyperlink" Target="https://www.baseballmusings.com/cgi-bin/PlayerInfo.py?PlayerID=100069&amp;StartDate=06%2F25%2F1990&amp;EndDate=07%2F01%2F1990&amp;GameType=all&amp;PlayedFor=0&amp;PlayedVs=0&amp;Park=0" TargetMode="External"/><Relationship Id="rId28" Type="http://schemas.openxmlformats.org/officeDocument/2006/relationships/hyperlink" Target="https://www.baseballmusings.com/cgi-bin/PlayerInfo.py?PlayerID=100564&amp;StartDate=06%2F25%2F1990&amp;EndDate=07%2F01%2F1990&amp;GameType=all&amp;PlayedFor=0&amp;PlayedVs=0&amp;Park=0" TargetMode="External"/><Relationship Id="rId36" Type="http://schemas.openxmlformats.org/officeDocument/2006/relationships/hyperlink" Target="https://www.baseballmusings.com/cgi-bin/PlayerInfo.py?PlayerID=100101&amp;StartDate=06%2F25%2F1990&amp;EndDate=07%2F01%2F1990&amp;GameType=all&amp;PlayedFor=0&amp;PlayedVs=0&amp;Park=0" TargetMode="External"/><Relationship Id="rId49" Type="http://schemas.openxmlformats.org/officeDocument/2006/relationships/hyperlink" Target="https://www.baseballmusings.com/cgi-bin/PlayerInfo.py?PlayerID=100310&amp;StartDate=06%2F25%2F1990&amp;EndDate=07%2F01%2F1990&amp;GameType=all&amp;PlayedFor=0&amp;PlayedVs=0&amp;Park=0" TargetMode="External"/><Relationship Id="rId57" Type="http://schemas.openxmlformats.org/officeDocument/2006/relationships/hyperlink" Target="https://www.baseballmusings.com/cgi-bin/PitcherInfo.py?PlayerID=100253&amp;StartDate=06%2F25%2F1990&amp;EndDate=07%2F01%2F1990&amp;GameType=all&amp;PlayedFor=0&amp;PlayedVs=0&amp;Park=0" TargetMode="External"/><Relationship Id="rId10" Type="http://schemas.openxmlformats.org/officeDocument/2006/relationships/hyperlink" Target="https://www.baseballmusings.com/cgi-bin/PlayerInfo.py?PlayerID=100079&amp;StartDate=06%2F25%2F1990&amp;EndDate=07%2F01%2F1990&amp;GameType=all&amp;PlayedFor=0&amp;PlayedVs=0&amp;Park=0" TargetMode="External"/><Relationship Id="rId31" Type="http://schemas.openxmlformats.org/officeDocument/2006/relationships/hyperlink" Target="https://www.baseballmusings.com/cgi-bin/PlayerInfo.py?PlayerID=100657&amp;StartDate=06%2F25%2F1990&amp;EndDate=07%2F01%2F1990&amp;GameType=all&amp;PlayedFor=0&amp;PlayedVs=0&amp;Park=0" TargetMode="External"/><Relationship Id="rId44" Type="http://schemas.openxmlformats.org/officeDocument/2006/relationships/hyperlink" Target="https://www.baseballmusings.com/cgi-bin/PlayerInfo.py?PlayerID=100352&amp;StartDate=06%2F25%2F1990&amp;EndDate=07%2F01%2F1990&amp;GameType=all&amp;PlayedFor=0&amp;PlayedVs=0&amp;Park=0" TargetMode="External"/><Relationship Id="rId52" Type="http://schemas.openxmlformats.org/officeDocument/2006/relationships/hyperlink" Target="https://www.baseballmusings.com/cgi-bin/PlayerInfo.py?PlayerID=302&amp;StartDate=06%2F25%2F1990&amp;EndDate=07%2F01%2F1990&amp;GameType=all&amp;PlayedFor=0&amp;PlayedVs=0&amp;Park=0" TargetMode="External"/><Relationship Id="rId60" Type="http://schemas.openxmlformats.org/officeDocument/2006/relationships/hyperlink" Target="https://www.baseballmusings.com/cgi-bin/PitcherInfo.py?PlayerID=100812&amp;StartDate=06%2F25%2F1990&amp;EndDate=07%2F01%2F1990&amp;GameType=all&amp;PlayedFor=0&amp;PlayedVs=0&amp;Park=0" TargetMode="External"/><Relationship Id="rId65" Type="http://schemas.openxmlformats.org/officeDocument/2006/relationships/hyperlink" Target="https://www.baseballmusings.com/cgi-bin/PitcherInfo.py?PlayerID=100324&amp;StartDate=06%2F25%2F1990&amp;EndDate=07%2F01%2F1990&amp;GameType=all&amp;PlayedFor=0&amp;PlayedVs=0&amp;Park=0" TargetMode="External"/><Relationship Id="rId73" Type="http://schemas.openxmlformats.org/officeDocument/2006/relationships/hyperlink" Target="https://www.baseballmusings.com/cgi-bin/PitcherInfo.py?PlayerID=101035&amp;StartDate=06%2F25%2F1990&amp;EndDate=07%2F01%2F1990&amp;GameType=all&amp;PlayedFor=0&amp;PlayedVs=0&amp;Park=0" TargetMode="External"/><Relationship Id="rId78" Type="http://schemas.openxmlformats.org/officeDocument/2006/relationships/hyperlink" Target="https://www.baseballmusings.com/cgi-bin/PitcherInfo.py?PlayerID=1319&amp;StartDate=06%2F25%2F1990&amp;EndDate=07%2F01%2F1990&amp;GameType=all&amp;PlayedFor=0&amp;PlayedVs=0&amp;Park=0" TargetMode="External"/><Relationship Id="rId81" Type="http://schemas.openxmlformats.org/officeDocument/2006/relationships/hyperlink" Target="https://www.baseballmusings.com/cgi-bin/PitcherInfo.py?PlayerID=100301&amp;StartDate=06%2F25%2F1990&amp;EndDate=07%2F01%2F1990&amp;GameType=all&amp;PlayedFor=0&amp;PlayedVs=0&amp;Park=0" TargetMode="External"/><Relationship Id="rId86" Type="http://schemas.openxmlformats.org/officeDocument/2006/relationships/hyperlink" Target="https://www.baseballmusings.com/cgi-bin/PitcherInfo.py?PlayerID=100056&amp;StartDate=06%2F25%2F1990&amp;EndDate=07%2F01%2F1990&amp;GameType=all&amp;PlayedFor=0&amp;PlayedVs=0&amp;Park=0" TargetMode="External"/><Relationship Id="rId94" Type="http://schemas.openxmlformats.org/officeDocument/2006/relationships/hyperlink" Target="https://www.baseballmusings.com/cgi-bin/PitcherInfo.py?PlayerID=100648&amp;StartDate=06%2F25%2F1990&amp;EndDate=07%2F01%2F1990&amp;GameType=all&amp;PlayedFor=0&amp;PlayedVs=0&amp;Park=0" TargetMode="External"/><Relationship Id="rId4" Type="http://schemas.openxmlformats.org/officeDocument/2006/relationships/hyperlink" Target="https://www.baseballmusings.com/cgi-bin/PlayerInfo.py?PlayerID=114&amp;StartDate=06%2F25%2F1990&amp;EndDate=07%2F01%2F1990&amp;GameType=all&amp;PlayedFor=0&amp;PlayedVs=0&amp;Park=0" TargetMode="External"/><Relationship Id="rId9" Type="http://schemas.openxmlformats.org/officeDocument/2006/relationships/hyperlink" Target="https://www.baseballmusings.com/cgi-bin/PlayerInfo.py?PlayerID=100206&amp;StartDate=06%2F25%2F1990&amp;EndDate=07%2F01%2F1990&amp;GameType=all&amp;PlayedFor=0&amp;PlayedVs=0&amp;Park=0" TargetMode="External"/><Relationship Id="rId13" Type="http://schemas.openxmlformats.org/officeDocument/2006/relationships/hyperlink" Target="https://www.baseballmusings.com/cgi-bin/PlayerInfo.py?PlayerID=100520&amp;StartDate=06%2F25%2F1990&amp;EndDate=07%2F01%2F1990&amp;GameType=all&amp;PlayedFor=0&amp;PlayedVs=0&amp;Park=0" TargetMode="External"/><Relationship Id="rId18" Type="http://schemas.openxmlformats.org/officeDocument/2006/relationships/hyperlink" Target="https://www.baseballmusings.com/cgi-bin/PlayerInfo.py?PlayerID=100773&amp;StartDate=06%2F25%2F1990&amp;EndDate=07%2F01%2F1990&amp;GameType=all&amp;PlayedFor=0&amp;PlayedVs=0&amp;Park=0" TargetMode="External"/><Relationship Id="rId39" Type="http://schemas.openxmlformats.org/officeDocument/2006/relationships/hyperlink" Target="https://www.baseballmusings.com/cgi-bin/PlayerInfo.py?PlayerID=100193&amp;StartDate=06%2F25%2F1990&amp;EndDate=07%2F01%2F1990&amp;GameType=all&amp;PlayedFor=0&amp;PlayedVs=0&amp;Park=0" TargetMode="External"/><Relationship Id="rId34" Type="http://schemas.openxmlformats.org/officeDocument/2006/relationships/hyperlink" Target="https://www.baseballmusings.com/cgi-bin/PlayerInfo.py?PlayerID=100290&amp;StartDate=06%2F25%2F1990&amp;EndDate=07%2F01%2F1990&amp;GameType=all&amp;PlayedFor=0&amp;PlayedVs=0&amp;Park=0" TargetMode="External"/><Relationship Id="rId50" Type="http://schemas.openxmlformats.org/officeDocument/2006/relationships/hyperlink" Target="https://www.baseballmusings.com/cgi-bin/PlayerInfo.py?PlayerID=48&amp;StartDate=06%2F25%2F1990&amp;EndDate=07%2F01%2F1990&amp;GameType=all&amp;PlayedFor=0&amp;PlayedVs=0&amp;Park=0" TargetMode="External"/><Relationship Id="rId55" Type="http://schemas.openxmlformats.org/officeDocument/2006/relationships/hyperlink" Target="https://www.baseballmusings.com/cgi-bin/PlayerInfo.py?PlayerID=923&amp;StartDate=06%2F25%2F1990&amp;EndDate=07%2F01%2F1990&amp;GameType=all&amp;PlayedFor=0&amp;PlayedVs=0&amp;Park=0" TargetMode="External"/><Relationship Id="rId76" Type="http://schemas.openxmlformats.org/officeDocument/2006/relationships/hyperlink" Target="https://www.baseballmusings.com/cgi-bin/PitcherInfo.py?PlayerID=100584&amp;StartDate=06%2F25%2F1990&amp;EndDate=07%2F01%2F1990&amp;GameType=all&amp;PlayedFor=0&amp;PlayedVs=0&amp;Park=0" TargetMode="External"/><Relationship Id="rId7" Type="http://schemas.openxmlformats.org/officeDocument/2006/relationships/hyperlink" Target="https://www.baseballmusings.com/cgi-bin/PlayerInfo.py?PlayerID=1099&amp;StartDate=06%2F25%2F1990&amp;EndDate=07%2F01%2F1990&amp;GameType=all&amp;PlayedFor=0&amp;PlayedVs=0&amp;Park=0" TargetMode="External"/><Relationship Id="rId71" Type="http://schemas.openxmlformats.org/officeDocument/2006/relationships/hyperlink" Target="https://www.baseballmusings.com/cgi-bin/PitcherInfo.py?PlayerID=100975&amp;StartDate=06%2F25%2F1990&amp;EndDate=07%2F01%2F1990&amp;GameType=all&amp;PlayedFor=0&amp;PlayedVs=0&amp;Park=0" TargetMode="External"/><Relationship Id="rId92" Type="http://schemas.openxmlformats.org/officeDocument/2006/relationships/hyperlink" Target="https://www.baseballmusings.com/cgi-bin/PitcherInfo.py?PlayerID=100227&amp;StartDate=06%2F25%2F1990&amp;EndDate=07%2F01%2F1990&amp;GameType=all&amp;PlayedFor=0&amp;PlayedVs=0&amp;Park=0" TargetMode="External"/><Relationship Id="rId2" Type="http://schemas.openxmlformats.org/officeDocument/2006/relationships/hyperlink" Target="https://www.baseballmusings.com/cgi-bin/PlayerInfo.py?PlayerID=100796&amp;StartDate=06%2F25%2F1990&amp;EndDate=07%2F01%2F1990&amp;GameType=all&amp;PlayedFor=0&amp;PlayedVs=0&amp;Park=0" TargetMode="External"/><Relationship Id="rId29" Type="http://schemas.openxmlformats.org/officeDocument/2006/relationships/hyperlink" Target="https://www.baseballmusings.com/cgi-bin/PlayerInfo.py?PlayerID=100853&amp;StartDate=06%2F25%2F1990&amp;EndDate=07%2F01%2F1990&amp;GameType=all&amp;PlayedFor=0&amp;PlayedVs=0&amp;Park=0" TargetMode="External"/><Relationship Id="rId24" Type="http://schemas.openxmlformats.org/officeDocument/2006/relationships/hyperlink" Target="https://www.baseballmusings.com/cgi-bin/PlayerInfo.py?PlayerID=100554&amp;StartDate=06%2F25%2F1990&amp;EndDate=07%2F01%2F1990&amp;GameType=all&amp;PlayedFor=0&amp;PlayedVs=0&amp;Park=0" TargetMode="External"/><Relationship Id="rId40" Type="http://schemas.openxmlformats.org/officeDocument/2006/relationships/hyperlink" Target="https://www.baseballmusings.com/cgi-bin/PlayerInfo.py?PlayerID=100140&amp;StartDate=06%2F25%2F1990&amp;EndDate=07%2F01%2F1990&amp;GameType=all&amp;PlayedFor=0&amp;PlayedVs=0&amp;Park=0" TargetMode="External"/><Relationship Id="rId45" Type="http://schemas.openxmlformats.org/officeDocument/2006/relationships/hyperlink" Target="https://www.baseballmusings.com/cgi-bin/PlayerInfo.py?PlayerID=100654&amp;StartDate=06%2F25%2F1990&amp;EndDate=07%2F01%2F1990&amp;GameType=all&amp;PlayedFor=0&amp;PlayedVs=0&amp;Park=0" TargetMode="External"/><Relationship Id="rId66" Type="http://schemas.openxmlformats.org/officeDocument/2006/relationships/hyperlink" Target="https://www.baseballmusings.com/cgi-bin/PitcherInfo.py?PlayerID=100445&amp;StartDate=06%2F25%2F1990&amp;EndDate=07%2F01%2F1990&amp;GameType=all&amp;PlayedFor=0&amp;PlayedVs=0&amp;Park=0" TargetMode="External"/><Relationship Id="rId87" Type="http://schemas.openxmlformats.org/officeDocument/2006/relationships/hyperlink" Target="https://www.baseballmusings.com/cgi-bin/PitcherInfo.py?PlayerID=100261&amp;StartDate=06%2F25%2F1990&amp;EndDate=07%2F01%2F1990&amp;GameType=all&amp;PlayedFor=0&amp;PlayedVs=0&amp;Park=0" TargetMode="External"/><Relationship Id="rId61" Type="http://schemas.openxmlformats.org/officeDocument/2006/relationships/hyperlink" Target="https://www.baseballmusings.com/cgi-bin/PitcherInfo.py?PlayerID=100746&amp;StartDate=06%2F25%2F1990&amp;EndDate=07%2F01%2F1990&amp;GameType=all&amp;PlayedFor=0&amp;PlayedVs=0&amp;Park=0" TargetMode="External"/><Relationship Id="rId82" Type="http://schemas.openxmlformats.org/officeDocument/2006/relationships/hyperlink" Target="https://www.baseballmusings.com/cgi-bin/PitcherInfo.py?PlayerID=100989&amp;StartDate=06%2F25%2F1990&amp;EndDate=07%2F01%2F1990&amp;GameType=all&amp;PlayedFor=0&amp;PlayedVs=0&amp;Park=0" TargetMode="External"/><Relationship Id="rId19" Type="http://schemas.openxmlformats.org/officeDocument/2006/relationships/hyperlink" Target="https://www.baseballmusings.com/cgi-bin/PlayerInfo.py?PlayerID=100515&amp;StartDate=06%2F25%2F1990&amp;EndDate=07%2F01%2F1990&amp;GameType=all&amp;PlayedFor=0&amp;PlayedVs=0&amp;Park=0" TargetMode="External"/><Relationship Id="rId14" Type="http://schemas.openxmlformats.org/officeDocument/2006/relationships/hyperlink" Target="https://www.baseballmusings.com/cgi-bin/PlayerInfo.py?PlayerID=100652&amp;StartDate=06%2F25%2F1990&amp;EndDate=07%2F01%2F1990&amp;GameType=all&amp;PlayedFor=0&amp;PlayedVs=0&amp;Park=0" TargetMode="External"/><Relationship Id="rId30" Type="http://schemas.openxmlformats.org/officeDocument/2006/relationships/hyperlink" Target="https://www.baseballmusings.com/cgi-bin/PlayerInfo.py?PlayerID=100191&amp;StartDate=06%2F25%2F1990&amp;EndDate=07%2F01%2F1990&amp;GameType=all&amp;PlayedFor=0&amp;PlayedVs=0&amp;Park=0" TargetMode="External"/><Relationship Id="rId35" Type="http://schemas.openxmlformats.org/officeDocument/2006/relationships/hyperlink" Target="https://www.baseballmusings.com/cgi-bin/PlayerInfo.py?PlayerID=100640&amp;StartDate=06%2F25%2F1990&amp;EndDate=07%2F01%2F1990&amp;GameType=all&amp;PlayedFor=0&amp;PlayedVs=0&amp;Park=0" TargetMode="External"/><Relationship Id="rId56" Type="http://schemas.openxmlformats.org/officeDocument/2006/relationships/hyperlink" Target="https://www.baseballmusings.com/cgi-bin/PitcherInfo.py?PlayerID=100662&amp;StartDate=06%2F25%2F1990&amp;EndDate=07%2F01%2F1990&amp;GameType=all&amp;PlayedFor=0&amp;PlayedVs=0&amp;Park=0" TargetMode="External"/><Relationship Id="rId77" Type="http://schemas.openxmlformats.org/officeDocument/2006/relationships/hyperlink" Target="https://www.baseballmusings.com/cgi-bin/PitcherInfo.py?PlayerID=100794&amp;StartDate=06%2F25%2F1990&amp;EndDate=07%2F01%2F1990&amp;GameType=all&amp;PlayedFor=0&amp;PlayedVs=0&amp;Park=0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06028-C92F-354E-BDCD-94AF8294E026}">
  <dimension ref="A2:CH92"/>
  <sheetViews>
    <sheetView topLeftCell="BH50" zoomScale="138" workbookViewId="0">
      <selection activeCell="M76" sqref="M76"/>
    </sheetView>
  </sheetViews>
  <sheetFormatPr baseColWidth="10" defaultRowHeight="24" x14ac:dyDescent="0.3"/>
  <cols>
    <col min="1" max="1" width="21.1640625" style="1" customWidth="1"/>
    <col min="2" max="2" width="28.1640625" style="1" customWidth="1"/>
    <col min="3" max="3" width="25" style="1" customWidth="1"/>
    <col min="4" max="5" width="10.83203125" style="1"/>
    <col min="6" max="7" width="11" style="1" bestFit="1" customWidth="1"/>
    <col min="8" max="8" width="12.6640625" style="1" bestFit="1" customWidth="1"/>
    <col min="9" max="22" width="11" style="1" bestFit="1" customWidth="1"/>
    <col min="23" max="23" width="11.5" style="3" bestFit="1" customWidth="1"/>
    <col min="24" max="25" width="11" style="3" bestFit="1" customWidth="1"/>
    <col min="26" max="27" width="10.83203125" style="1"/>
    <col min="28" max="28" width="11.5" style="1" bestFit="1" customWidth="1"/>
    <col min="29" max="29" width="3.5" style="1" customWidth="1"/>
    <col min="30" max="30" width="10.83203125" style="1"/>
    <col min="31" max="31" width="23.83203125" style="1" customWidth="1"/>
    <col min="32" max="32" width="24" style="1" customWidth="1"/>
    <col min="33" max="55" width="10.83203125" style="1"/>
    <col min="56" max="57" width="10.83203125" style="1" customWidth="1"/>
    <col min="58" max="58" width="3.5" style="1" customWidth="1"/>
    <col min="59" max="59" width="10.83203125" style="1"/>
    <col min="60" max="60" width="23.5" style="1" customWidth="1"/>
    <col min="61" max="61" width="24.1640625" style="1" customWidth="1"/>
    <col min="62" max="16384" width="10.83203125" style="1"/>
  </cols>
  <sheetData>
    <row r="2" spans="1:86" s="22" customFormat="1" ht="25" x14ac:dyDescent="0.3">
      <c r="A2" s="44" t="s">
        <v>145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D2" s="44" t="s">
        <v>146</v>
      </c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G2" s="44" t="s">
        <v>147</v>
      </c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</row>
    <row r="4" spans="1:86" x14ac:dyDescent="0.3">
      <c r="A4" s="2" t="s">
        <v>132</v>
      </c>
      <c r="B4" s="2"/>
      <c r="AC4" s="21"/>
      <c r="AD4" s="4" t="s">
        <v>137</v>
      </c>
      <c r="AE4" s="4"/>
      <c r="BF4" s="21"/>
      <c r="BG4" s="4" t="s">
        <v>136</v>
      </c>
      <c r="BH4" s="4"/>
    </row>
    <row r="5" spans="1:86" x14ac:dyDescent="0.3">
      <c r="A5" s="5"/>
      <c r="B5" s="5"/>
      <c r="C5" s="4" t="s">
        <v>94</v>
      </c>
      <c r="D5" s="4" t="s">
        <v>95</v>
      </c>
      <c r="E5" s="4" t="s">
        <v>96</v>
      </c>
      <c r="F5" s="4" t="s">
        <v>92</v>
      </c>
      <c r="G5" s="4" t="s">
        <v>89</v>
      </c>
      <c r="H5" s="4" t="s">
        <v>97</v>
      </c>
      <c r="I5" s="4" t="s">
        <v>13</v>
      </c>
      <c r="J5" s="4" t="s">
        <v>17</v>
      </c>
      <c r="K5" s="4" t="s">
        <v>1</v>
      </c>
      <c r="L5" s="4" t="s">
        <v>2</v>
      </c>
      <c r="M5" s="4" t="s">
        <v>98</v>
      </c>
      <c r="N5" s="4" t="s">
        <v>99</v>
      </c>
      <c r="O5" s="4" t="s">
        <v>100</v>
      </c>
      <c r="P5" s="4" t="s">
        <v>101</v>
      </c>
      <c r="Q5" s="4" t="s">
        <v>3</v>
      </c>
      <c r="R5" s="4" t="s">
        <v>102</v>
      </c>
      <c r="S5" s="4" t="s">
        <v>103</v>
      </c>
      <c r="T5" s="4" t="s">
        <v>104</v>
      </c>
      <c r="U5" s="4" t="s">
        <v>105</v>
      </c>
      <c r="V5" s="4" t="s">
        <v>106</v>
      </c>
      <c r="W5" s="6" t="s">
        <v>0</v>
      </c>
      <c r="X5" s="6" t="s">
        <v>107</v>
      </c>
      <c r="Y5" s="6" t="s">
        <v>108</v>
      </c>
      <c r="Z5" s="4"/>
      <c r="AA5" s="4"/>
      <c r="AC5" s="21"/>
      <c r="AF5" s="4" t="s">
        <v>94</v>
      </c>
      <c r="AG5" s="4" t="s">
        <v>95</v>
      </c>
      <c r="AH5" s="4" t="s">
        <v>96</v>
      </c>
      <c r="AI5" s="4" t="s">
        <v>92</v>
      </c>
      <c r="AJ5" s="4" t="s">
        <v>89</v>
      </c>
      <c r="AK5" s="4" t="s">
        <v>97</v>
      </c>
      <c r="AL5" s="4" t="s">
        <v>13</v>
      </c>
      <c r="AM5" s="4" t="s">
        <v>17</v>
      </c>
      <c r="AN5" s="4" t="s">
        <v>1</v>
      </c>
      <c r="AO5" s="4" t="s">
        <v>2</v>
      </c>
      <c r="AP5" s="4" t="s">
        <v>98</v>
      </c>
      <c r="AQ5" s="4" t="s">
        <v>99</v>
      </c>
      <c r="AR5" s="4" t="s">
        <v>100</v>
      </c>
      <c r="AS5" s="4" t="s">
        <v>101</v>
      </c>
      <c r="AT5" s="4" t="s">
        <v>3</v>
      </c>
      <c r="AU5" s="4" t="s">
        <v>102</v>
      </c>
      <c r="AV5" s="4" t="s">
        <v>103</v>
      </c>
      <c r="AW5" s="4" t="s">
        <v>104</v>
      </c>
      <c r="AX5" s="4" t="s">
        <v>105</v>
      </c>
      <c r="AY5" s="4" t="s">
        <v>106</v>
      </c>
      <c r="AZ5" s="4" t="s">
        <v>0</v>
      </c>
      <c r="BA5" s="4" t="s">
        <v>107</v>
      </c>
      <c r="BB5" s="4" t="s">
        <v>108</v>
      </c>
      <c r="BF5" s="21"/>
      <c r="BI5" s="4" t="s">
        <v>94</v>
      </c>
      <c r="BJ5" s="4" t="s">
        <v>95</v>
      </c>
      <c r="BK5" s="4" t="s">
        <v>96</v>
      </c>
      <c r="BL5" s="4" t="s">
        <v>92</v>
      </c>
      <c r="BM5" s="4" t="s">
        <v>89</v>
      </c>
      <c r="BN5" s="4" t="s">
        <v>97</v>
      </c>
      <c r="BO5" s="4" t="s">
        <v>13</v>
      </c>
      <c r="BP5" s="4" t="s">
        <v>17</v>
      </c>
      <c r="BQ5" s="4" t="s">
        <v>1</v>
      </c>
      <c r="BR5" s="4" t="s">
        <v>2</v>
      </c>
      <c r="BS5" s="4" t="s">
        <v>98</v>
      </c>
      <c r="BT5" s="4" t="s">
        <v>99</v>
      </c>
      <c r="BU5" s="4" t="s">
        <v>100</v>
      </c>
      <c r="BV5" s="4" t="s">
        <v>101</v>
      </c>
      <c r="BW5" s="4" t="s">
        <v>3</v>
      </c>
      <c r="BX5" s="4" t="s">
        <v>102</v>
      </c>
      <c r="BY5" s="4" t="s">
        <v>103</v>
      </c>
      <c r="BZ5" s="4" t="s">
        <v>104</v>
      </c>
      <c r="CA5" s="4" t="s">
        <v>105</v>
      </c>
      <c r="CB5" s="4" t="s">
        <v>106</v>
      </c>
      <c r="CC5" s="4" t="s">
        <v>0</v>
      </c>
      <c r="CD5" s="4" t="s">
        <v>107</v>
      </c>
      <c r="CE5" s="4" t="s">
        <v>108</v>
      </c>
    </row>
    <row r="6" spans="1:86" x14ac:dyDescent="0.3">
      <c r="A6" s="7" t="s">
        <v>8</v>
      </c>
      <c r="B6" s="1" t="s">
        <v>9</v>
      </c>
      <c r="C6" s="23" t="s">
        <v>9</v>
      </c>
      <c r="D6" s="26">
        <v>6</v>
      </c>
      <c r="E6" s="26">
        <v>6</v>
      </c>
      <c r="F6" s="26">
        <v>20</v>
      </c>
      <c r="G6" s="26">
        <v>1</v>
      </c>
      <c r="H6" s="26">
        <v>4</v>
      </c>
      <c r="I6" s="26">
        <v>3</v>
      </c>
      <c r="J6" s="26">
        <v>0</v>
      </c>
      <c r="K6" s="26">
        <v>0</v>
      </c>
      <c r="L6" s="26">
        <v>4</v>
      </c>
      <c r="M6" s="26">
        <v>1</v>
      </c>
      <c r="N6" s="26">
        <v>1</v>
      </c>
      <c r="O6" s="26">
        <v>0</v>
      </c>
      <c r="P6" s="26">
        <v>2</v>
      </c>
      <c r="Q6" s="26">
        <v>0</v>
      </c>
      <c r="R6" s="26">
        <v>0</v>
      </c>
      <c r="S6" s="26">
        <v>0</v>
      </c>
      <c r="T6" s="26">
        <v>1</v>
      </c>
      <c r="U6" s="26">
        <v>0</v>
      </c>
      <c r="V6" s="26">
        <v>0</v>
      </c>
      <c r="W6" s="27">
        <v>0.2</v>
      </c>
      <c r="X6" s="27">
        <v>0.22700000000000001</v>
      </c>
      <c r="Y6" s="27">
        <v>0.35</v>
      </c>
      <c r="AC6" s="21"/>
      <c r="AD6" s="9" t="s">
        <v>8</v>
      </c>
      <c r="AE6" s="1" t="s">
        <v>177</v>
      </c>
      <c r="AF6" s="23" t="s">
        <v>177</v>
      </c>
      <c r="AG6" s="26">
        <v>6</v>
      </c>
      <c r="AH6" s="26">
        <v>5</v>
      </c>
      <c r="AI6" s="26">
        <v>21</v>
      </c>
      <c r="AJ6" s="26">
        <v>1</v>
      </c>
      <c r="AK6" s="26">
        <v>7</v>
      </c>
      <c r="AL6" s="26">
        <v>0</v>
      </c>
      <c r="AM6" s="26">
        <v>0</v>
      </c>
      <c r="AN6" s="26">
        <v>0</v>
      </c>
      <c r="AO6" s="26">
        <v>3</v>
      </c>
      <c r="AP6" s="26">
        <v>2</v>
      </c>
      <c r="AQ6" s="26">
        <v>0</v>
      </c>
      <c r="AR6" s="26">
        <v>0</v>
      </c>
      <c r="AS6" s="26">
        <v>0</v>
      </c>
      <c r="AT6" s="26">
        <v>0</v>
      </c>
      <c r="AU6" s="26">
        <v>0</v>
      </c>
      <c r="AV6" s="26">
        <v>0</v>
      </c>
      <c r="AW6" s="26">
        <v>0</v>
      </c>
      <c r="AX6" s="26">
        <v>1</v>
      </c>
      <c r="AY6" s="26">
        <v>0</v>
      </c>
      <c r="AZ6" s="27">
        <v>0.33300000000000002</v>
      </c>
      <c r="BA6" s="27">
        <v>0.39100000000000001</v>
      </c>
      <c r="BB6" s="27">
        <v>0.33300000000000002</v>
      </c>
      <c r="BF6" s="21"/>
      <c r="BG6" s="9" t="s">
        <v>8</v>
      </c>
      <c r="BH6" s="1" t="s">
        <v>170</v>
      </c>
      <c r="BI6" s="23" t="s">
        <v>170</v>
      </c>
      <c r="BJ6" s="26">
        <v>5</v>
      </c>
      <c r="BK6" s="26">
        <v>5</v>
      </c>
      <c r="BL6" s="26">
        <v>17</v>
      </c>
      <c r="BM6" s="26">
        <v>1</v>
      </c>
      <c r="BN6" s="26">
        <v>7</v>
      </c>
      <c r="BO6" s="26">
        <v>1</v>
      </c>
      <c r="BP6" s="26">
        <v>0</v>
      </c>
      <c r="BQ6" s="26">
        <v>0</v>
      </c>
      <c r="BR6" s="26">
        <v>1</v>
      </c>
      <c r="BS6" s="26">
        <v>2</v>
      </c>
      <c r="BT6" s="26">
        <v>0</v>
      </c>
      <c r="BU6" s="26">
        <v>0</v>
      </c>
      <c r="BV6" s="26">
        <v>2</v>
      </c>
      <c r="BW6" s="26">
        <v>0</v>
      </c>
      <c r="BX6" s="26">
        <v>0</v>
      </c>
      <c r="BY6" s="26">
        <v>0</v>
      </c>
      <c r="BZ6" s="26">
        <v>0</v>
      </c>
      <c r="CA6" s="26">
        <v>0</v>
      </c>
      <c r="CB6" s="26">
        <v>0</v>
      </c>
      <c r="CC6" s="27">
        <v>0.41199999999999998</v>
      </c>
      <c r="CD6" s="27">
        <v>0.47399999999999998</v>
      </c>
      <c r="CE6" s="27">
        <v>0.47099999999999997</v>
      </c>
    </row>
    <row r="7" spans="1:86" x14ac:dyDescent="0.3">
      <c r="A7" s="7" t="s">
        <v>10</v>
      </c>
      <c r="B7" s="1" t="s">
        <v>58</v>
      </c>
      <c r="C7" s="23" t="s">
        <v>58</v>
      </c>
      <c r="D7" s="26">
        <v>6</v>
      </c>
      <c r="E7" s="26">
        <v>6</v>
      </c>
      <c r="F7" s="26">
        <v>23</v>
      </c>
      <c r="G7" s="26">
        <v>8</v>
      </c>
      <c r="H7" s="26">
        <v>8</v>
      </c>
      <c r="I7" s="26">
        <v>0</v>
      </c>
      <c r="J7" s="26">
        <v>1</v>
      </c>
      <c r="K7" s="26">
        <v>1</v>
      </c>
      <c r="L7" s="26">
        <v>3</v>
      </c>
      <c r="M7" s="26">
        <v>4</v>
      </c>
      <c r="N7" s="26">
        <v>0</v>
      </c>
      <c r="O7" s="26">
        <v>0</v>
      </c>
      <c r="P7" s="26">
        <v>3</v>
      </c>
      <c r="Q7" s="26">
        <v>1</v>
      </c>
      <c r="R7" s="26">
        <v>0</v>
      </c>
      <c r="S7" s="26">
        <v>0</v>
      </c>
      <c r="T7" s="26">
        <v>0</v>
      </c>
      <c r="U7" s="26">
        <v>0</v>
      </c>
      <c r="V7" s="26">
        <v>0</v>
      </c>
      <c r="W7" s="27">
        <v>0.34799999999999998</v>
      </c>
      <c r="X7" s="27">
        <v>0.44400000000000001</v>
      </c>
      <c r="Y7" s="27">
        <v>0.56499999999999995</v>
      </c>
      <c r="AC7" s="21"/>
      <c r="AD7" s="9" t="s">
        <v>10</v>
      </c>
      <c r="AE7" s="1" t="s">
        <v>59</v>
      </c>
      <c r="AF7" s="1" t="s">
        <v>127</v>
      </c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7"/>
      <c r="BA7" s="27"/>
      <c r="BB7" s="27"/>
      <c r="BF7" s="21"/>
      <c r="BG7" s="9" t="s">
        <v>10</v>
      </c>
      <c r="BH7" s="1" t="s">
        <v>68</v>
      </c>
      <c r="BI7" s="23" t="s">
        <v>68</v>
      </c>
      <c r="BJ7" s="26">
        <v>5</v>
      </c>
      <c r="BK7" s="26">
        <v>5</v>
      </c>
      <c r="BL7" s="26">
        <v>14</v>
      </c>
      <c r="BM7" s="26">
        <v>1</v>
      </c>
      <c r="BN7" s="26">
        <v>3</v>
      </c>
      <c r="BO7" s="26">
        <v>0</v>
      </c>
      <c r="BP7" s="26">
        <v>0</v>
      </c>
      <c r="BQ7" s="26">
        <v>0</v>
      </c>
      <c r="BR7" s="26">
        <v>2</v>
      </c>
      <c r="BS7" s="26">
        <v>5</v>
      </c>
      <c r="BT7" s="26">
        <v>2</v>
      </c>
      <c r="BU7" s="26">
        <v>0</v>
      </c>
      <c r="BV7" s="26">
        <v>1</v>
      </c>
      <c r="BW7" s="26">
        <v>1</v>
      </c>
      <c r="BX7" s="26">
        <v>0</v>
      </c>
      <c r="BY7" s="26">
        <v>0</v>
      </c>
      <c r="BZ7" s="26">
        <v>1</v>
      </c>
      <c r="CA7" s="26">
        <v>1</v>
      </c>
      <c r="CB7" s="26">
        <v>0</v>
      </c>
      <c r="CC7" s="27">
        <v>0.214</v>
      </c>
      <c r="CD7" s="27">
        <v>0.4</v>
      </c>
      <c r="CE7" s="27">
        <v>0.214</v>
      </c>
    </row>
    <row r="8" spans="1:86" x14ac:dyDescent="0.3">
      <c r="A8" s="7" t="s">
        <v>13</v>
      </c>
      <c r="B8" s="1" t="s">
        <v>15</v>
      </c>
      <c r="C8" s="23" t="s">
        <v>15</v>
      </c>
      <c r="D8" s="26">
        <v>6</v>
      </c>
      <c r="E8" s="26">
        <v>5</v>
      </c>
      <c r="F8" s="26">
        <v>20</v>
      </c>
      <c r="G8" s="26">
        <v>2</v>
      </c>
      <c r="H8" s="26">
        <v>4</v>
      </c>
      <c r="I8" s="26">
        <v>0</v>
      </c>
      <c r="J8" s="26">
        <v>0</v>
      </c>
      <c r="K8" s="26">
        <v>0</v>
      </c>
      <c r="L8" s="26">
        <v>0</v>
      </c>
      <c r="M8" s="26">
        <v>2</v>
      </c>
      <c r="N8" s="26">
        <v>1</v>
      </c>
      <c r="O8" s="26">
        <v>0</v>
      </c>
      <c r="P8" s="26">
        <v>1</v>
      </c>
      <c r="Q8" s="26">
        <v>0</v>
      </c>
      <c r="R8" s="26">
        <v>1</v>
      </c>
      <c r="S8" s="26">
        <v>1</v>
      </c>
      <c r="T8" s="26">
        <v>0</v>
      </c>
      <c r="U8" s="26">
        <v>2</v>
      </c>
      <c r="V8" s="26">
        <v>0</v>
      </c>
      <c r="W8" s="27">
        <v>0.2</v>
      </c>
      <c r="X8" s="27">
        <v>0.27300000000000002</v>
      </c>
      <c r="Y8" s="27">
        <v>0.2</v>
      </c>
      <c r="AC8" s="21"/>
      <c r="AD8" s="9" t="s">
        <v>13</v>
      </c>
      <c r="AE8" s="1" t="s">
        <v>66</v>
      </c>
      <c r="AF8" s="23" t="s">
        <v>66</v>
      </c>
      <c r="AG8" s="26">
        <v>7</v>
      </c>
      <c r="AH8" s="26">
        <v>6</v>
      </c>
      <c r="AI8" s="26">
        <v>28</v>
      </c>
      <c r="AJ8" s="26">
        <v>6</v>
      </c>
      <c r="AK8" s="26">
        <v>8</v>
      </c>
      <c r="AL8" s="26">
        <v>4</v>
      </c>
      <c r="AM8" s="26">
        <v>0</v>
      </c>
      <c r="AN8" s="26">
        <v>1</v>
      </c>
      <c r="AO8" s="26">
        <v>4</v>
      </c>
      <c r="AP8" s="26">
        <v>1</v>
      </c>
      <c r="AQ8" s="26">
        <v>0</v>
      </c>
      <c r="AR8" s="26">
        <v>0</v>
      </c>
      <c r="AS8" s="26">
        <v>3</v>
      </c>
      <c r="AT8" s="26">
        <v>0</v>
      </c>
      <c r="AU8" s="26">
        <v>0</v>
      </c>
      <c r="AV8" s="26">
        <v>0</v>
      </c>
      <c r="AW8" s="26">
        <v>0</v>
      </c>
      <c r="AX8" s="26">
        <v>3</v>
      </c>
      <c r="AY8" s="26">
        <v>0</v>
      </c>
      <c r="AZ8" s="27">
        <v>0.28599999999999998</v>
      </c>
      <c r="BA8" s="27">
        <v>0.31</v>
      </c>
      <c r="BB8" s="27">
        <v>0.53600000000000003</v>
      </c>
      <c r="BF8" s="21"/>
      <c r="BG8" s="9" t="s">
        <v>13</v>
      </c>
      <c r="BH8" s="1" t="s">
        <v>16</v>
      </c>
      <c r="BI8" s="23" t="s">
        <v>16</v>
      </c>
      <c r="BJ8" s="26">
        <v>6</v>
      </c>
      <c r="BK8" s="26">
        <v>6</v>
      </c>
      <c r="BL8" s="26">
        <v>24</v>
      </c>
      <c r="BM8" s="26">
        <v>4</v>
      </c>
      <c r="BN8" s="26">
        <v>7</v>
      </c>
      <c r="BO8" s="26">
        <v>2</v>
      </c>
      <c r="BP8" s="26">
        <v>0</v>
      </c>
      <c r="BQ8" s="26">
        <v>1</v>
      </c>
      <c r="BR8" s="26">
        <v>3</v>
      </c>
      <c r="BS8" s="26">
        <v>2</v>
      </c>
      <c r="BT8" s="26">
        <v>0</v>
      </c>
      <c r="BU8" s="26">
        <v>0</v>
      </c>
      <c r="BV8" s="26">
        <v>4</v>
      </c>
      <c r="BW8" s="26">
        <v>0</v>
      </c>
      <c r="BX8" s="26">
        <v>0</v>
      </c>
      <c r="BY8" s="26">
        <v>0</v>
      </c>
      <c r="BZ8" s="26">
        <v>0</v>
      </c>
      <c r="CA8" s="26">
        <v>1</v>
      </c>
      <c r="CB8" s="26">
        <v>0</v>
      </c>
      <c r="CC8" s="27">
        <v>0.29199999999999998</v>
      </c>
      <c r="CD8" s="27">
        <v>0.34599999999999997</v>
      </c>
      <c r="CE8" s="27">
        <v>0.5</v>
      </c>
    </row>
    <row r="9" spans="1:86" x14ac:dyDescent="0.3">
      <c r="A9" s="7" t="s">
        <v>17</v>
      </c>
      <c r="B9" s="1" t="s">
        <v>166</v>
      </c>
      <c r="C9" s="23" t="s">
        <v>166</v>
      </c>
      <c r="D9" s="26">
        <v>7</v>
      </c>
      <c r="E9" s="26">
        <v>7</v>
      </c>
      <c r="F9" s="26">
        <v>30</v>
      </c>
      <c r="G9" s="26">
        <v>2</v>
      </c>
      <c r="H9" s="26">
        <v>9</v>
      </c>
      <c r="I9" s="26">
        <v>2</v>
      </c>
      <c r="J9" s="26">
        <v>0</v>
      </c>
      <c r="K9" s="26">
        <v>1</v>
      </c>
      <c r="L9" s="26">
        <v>4</v>
      </c>
      <c r="M9" s="26">
        <v>0</v>
      </c>
      <c r="N9" s="26">
        <v>0</v>
      </c>
      <c r="O9" s="26">
        <v>0</v>
      </c>
      <c r="P9" s="26">
        <v>2</v>
      </c>
      <c r="Q9" s="26">
        <v>0</v>
      </c>
      <c r="R9" s="26">
        <v>1</v>
      </c>
      <c r="S9" s="26">
        <v>0</v>
      </c>
      <c r="T9" s="26">
        <v>1</v>
      </c>
      <c r="U9" s="26">
        <v>2</v>
      </c>
      <c r="V9" s="26">
        <v>0</v>
      </c>
      <c r="W9" s="27">
        <v>0.3</v>
      </c>
      <c r="X9" s="27">
        <v>0.28999999999999998</v>
      </c>
      <c r="Y9" s="27">
        <v>0.46700000000000003</v>
      </c>
      <c r="AC9" s="21"/>
      <c r="AD9" s="9" t="s">
        <v>17</v>
      </c>
      <c r="AE9" s="1" t="s">
        <v>61</v>
      </c>
      <c r="AF9" s="23" t="s">
        <v>61</v>
      </c>
      <c r="AG9" s="26">
        <v>7</v>
      </c>
      <c r="AH9" s="26">
        <v>7</v>
      </c>
      <c r="AI9" s="26">
        <v>27</v>
      </c>
      <c r="AJ9" s="26">
        <v>5</v>
      </c>
      <c r="AK9" s="26">
        <v>9</v>
      </c>
      <c r="AL9" s="26">
        <v>2</v>
      </c>
      <c r="AM9" s="26">
        <v>0</v>
      </c>
      <c r="AN9" s="26">
        <v>1</v>
      </c>
      <c r="AO9" s="26">
        <v>7</v>
      </c>
      <c r="AP9" s="26">
        <v>5</v>
      </c>
      <c r="AQ9" s="26">
        <v>1</v>
      </c>
      <c r="AR9" s="26">
        <v>0</v>
      </c>
      <c r="AS9" s="26">
        <v>4</v>
      </c>
      <c r="AT9" s="26">
        <v>0</v>
      </c>
      <c r="AU9" s="26">
        <v>0</v>
      </c>
      <c r="AV9" s="26">
        <v>0</v>
      </c>
      <c r="AW9" s="26">
        <v>1</v>
      </c>
      <c r="AX9" s="26">
        <v>1</v>
      </c>
      <c r="AY9" s="26">
        <v>0</v>
      </c>
      <c r="AZ9" s="27">
        <v>0.33300000000000002</v>
      </c>
      <c r="BA9" s="27">
        <v>0.42399999999999999</v>
      </c>
      <c r="BB9" s="27">
        <v>0.51900000000000002</v>
      </c>
      <c r="BF9" s="21"/>
      <c r="BG9" s="9" t="s">
        <v>17</v>
      </c>
      <c r="BH9" s="1" t="s">
        <v>171</v>
      </c>
      <c r="BI9" s="23" t="s">
        <v>171</v>
      </c>
      <c r="BJ9" s="26">
        <v>7</v>
      </c>
      <c r="BK9" s="26">
        <v>7</v>
      </c>
      <c r="BL9" s="26">
        <v>21</v>
      </c>
      <c r="BM9" s="26">
        <v>6</v>
      </c>
      <c r="BN9" s="26">
        <v>11</v>
      </c>
      <c r="BO9" s="26">
        <v>0</v>
      </c>
      <c r="BP9" s="26">
        <v>0</v>
      </c>
      <c r="BQ9" s="26">
        <v>2</v>
      </c>
      <c r="BR9" s="26">
        <v>8</v>
      </c>
      <c r="BS9" s="26">
        <v>7</v>
      </c>
      <c r="BT9" s="26">
        <v>0</v>
      </c>
      <c r="BU9" s="26">
        <v>0</v>
      </c>
      <c r="BV9" s="26">
        <v>2</v>
      </c>
      <c r="BW9" s="26">
        <v>0</v>
      </c>
      <c r="BX9" s="26">
        <v>0</v>
      </c>
      <c r="BY9" s="26">
        <v>0</v>
      </c>
      <c r="BZ9" s="26">
        <v>0</v>
      </c>
      <c r="CA9" s="26">
        <v>1</v>
      </c>
      <c r="CB9" s="26">
        <v>0</v>
      </c>
      <c r="CC9" s="27">
        <v>0.52400000000000002</v>
      </c>
      <c r="CD9" s="27">
        <v>0.64300000000000002</v>
      </c>
      <c r="CE9" s="27">
        <v>0.81</v>
      </c>
    </row>
    <row r="10" spans="1:86" x14ac:dyDescent="0.3">
      <c r="A10" s="7" t="s">
        <v>20</v>
      </c>
      <c r="B10" s="1" t="s">
        <v>21</v>
      </c>
      <c r="C10" s="23" t="s">
        <v>109</v>
      </c>
      <c r="D10" s="26">
        <v>6</v>
      </c>
      <c r="E10" s="26">
        <v>6</v>
      </c>
      <c r="F10" s="26">
        <v>23</v>
      </c>
      <c r="G10" s="26">
        <v>4</v>
      </c>
      <c r="H10" s="26">
        <v>7</v>
      </c>
      <c r="I10" s="26">
        <v>1</v>
      </c>
      <c r="J10" s="26">
        <v>0</v>
      </c>
      <c r="K10" s="26">
        <v>1</v>
      </c>
      <c r="L10" s="26">
        <v>2</v>
      </c>
      <c r="M10" s="26">
        <v>4</v>
      </c>
      <c r="N10" s="26">
        <v>1</v>
      </c>
      <c r="O10" s="26">
        <v>0</v>
      </c>
      <c r="P10" s="26">
        <v>2</v>
      </c>
      <c r="Q10" s="26">
        <v>0</v>
      </c>
      <c r="R10" s="26">
        <v>0</v>
      </c>
      <c r="S10" s="26">
        <v>0</v>
      </c>
      <c r="T10" s="26">
        <v>0</v>
      </c>
      <c r="U10" s="26">
        <v>0</v>
      </c>
      <c r="V10" s="26">
        <v>0</v>
      </c>
      <c r="W10" s="27">
        <v>0.30399999999999999</v>
      </c>
      <c r="X10" s="27">
        <v>0.40699999999999997</v>
      </c>
      <c r="Y10" s="27">
        <v>0.47799999999999998</v>
      </c>
      <c r="AC10" s="21"/>
      <c r="AD10" s="9" t="s">
        <v>20</v>
      </c>
      <c r="AE10" s="1" t="s">
        <v>178</v>
      </c>
      <c r="AF10" s="23" t="s">
        <v>178</v>
      </c>
      <c r="AG10" s="26">
        <v>7</v>
      </c>
      <c r="AH10" s="26">
        <v>7</v>
      </c>
      <c r="AI10" s="26">
        <v>29</v>
      </c>
      <c r="AJ10" s="26">
        <v>6</v>
      </c>
      <c r="AK10" s="26">
        <v>11</v>
      </c>
      <c r="AL10" s="26">
        <v>0</v>
      </c>
      <c r="AM10" s="26">
        <v>0</v>
      </c>
      <c r="AN10" s="26">
        <v>0</v>
      </c>
      <c r="AO10" s="26">
        <v>0</v>
      </c>
      <c r="AP10" s="26">
        <v>2</v>
      </c>
      <c r="AQ10" s="26">
        <v>0</v>
      </c>
      <c r="AR10" s="26">
        <v>0</v>
      </c>
      <c r="AS10" s="26">
        <v>5</v>
      </c>
      <c r="AT10" s="26">
        <v>6</v>
      </c>
      <c r="AU10" s="26">
        <v>2</v>
      </c>
      <c r="AV10" s="26">
        <v>1</v>
      </c>
      <c r="AW10" s="26">
        <v>0</v>
      </c>
      <c r="AX10" s="26">
        <v>0</v>
      </c>
      <c r="AY10" s="26">
        <v>0</v>
      </c>
      <c r="AZ10" s="27">
        <v>0.379</v>
      </c>
      <c r="BA10" s="27">
        <v>0.41899999999999998</v>
      </c>
      <c r="BB10" s="27">
        <v>0.379</v>
      </c>
      <c r="BF10" s="21"/>
      <c r="BG10" s="9" t="s">
        <v>20</v>
      </c>
      <c r="BH10" s="1" t="s">
        <v>22</v>
      </c>
      <c r="BI10" s="23" t="s">
        <v>22</v>
      </c>
      <c r="BJ10" s="26">
        <v>6</v>
      </c>
      <c r="BK10" s="26">
        <v>6</v>
      </c>
      <c r="BL10" s="26">
        <v>20</v>
      </c>
      <c r="BM10" s="26">
        <v>0</v>
      </c>
      <c r="BN10" s="26">
        <v>4</v>
      </c>
      <c r="BO10" s="26">
        <v>0</v>
      </c>
      <c r="BP10" s="26">
        <v>0</v>
      </c>
      <c r="BQ10" s="26">
        <v>0</v>
      </c>
      <c r="BR10" s="26">
        <v>4</v>
      </c>
      <c r="BS10" s="26">
        <v>3</v>
      </c>
      <c r="BT10" s="26">
        <v>2</v>
      </c>
      <c r="BU10" s="26">
        <v>0</v>
      </c>
      <c r="BV10" s="26">
        <v>2</v>
      </c>
      <c r="BW10" s="26">
        <v>0</v>
      </c>
      <c r="BX10" s="26">
        <v>0</v>
      </c>
      <c r="BY10" s="26">
        <v>0</v>
      </c>
      <c r="BZ10" s="26">
        <v>2</v>
      </c>
      <c r="CA10" s="26">
        <v>0</v>
      </c>
      <c r="CB10" s="26">
        <v>0</v>
      </c>
      <c r="CC10" s="27">
        <v>0.2</v>
      </c>
      <c r="CD10" s="27">
        <v>0.28000000000000003</v>
      </c>
      <c r="CE10" s="27">
        <v>0.2</v>
      </c>
    </row>
    <row r="11" spans="1:86" x14ac:dyDescent="0.3">
      <c r="A11" s="7" t="s">
        <v>23</v>
      </c>
      <c r="B11" s="1" t="s">
        <v>24</v>
      </c>
      <c r="C11" s="23" t="s">
        <v>24</v>
      </c>
      <c r="D11" s="26">
        <v>7</v>
      </c>
      <c r="E11" s="26">
        <v>7</v>
      </c>
      <c r="F11" s="26">
        <v>27</v>
      </c>
      <c r="G11" s="26">
        <v>4</v>
      </c>
      <c r="H11" s="26">
        <v>7</v>
      </c>
      <c r="I11" s="26">
        <v>0</v>
      </c>
      <c r="J11" s="26">
        <v>0</v>
      </c>
      <c r="K11" s="26">
        <v>2</v>
      </c>
      <c r="L11" s="26">
        <v>3</v>
      </c>
      <c r="M11" s="26">
        <v>3</v>
      </c>
      <c r="N11" s="26">
        <v>1</v>
      </c>
      <c r="O11" s="26">
        <v>0</v>
      </c>
      <c r="P11" s="26">
        <v>2</v>
      </c>
      <c r="Q11" s="26">
        <v>0</v>
      </c>
      <c r="R11" s="26">
        <v>0</v>
      </c>
      <c r="S11" s="26">
        <v>0</v>
      </c>
      <c r="T11" s="26">
        <v>0</v>
      </c>
      <c r="U11" s="26">
        <v>1</v>
      </c>
      <c r="V11" s="26">
        <v>0</v>
      </c>
      <c r="W11" s="27">
        <v>0.25900000000000001</v>
      </c>
      <c r="X11" s="27">
        <v>0.33300000000000002</v>
      </c>
      <c r="Y11" s="27">
        <v>0.48099999999999998</v>
      </c>
      <c r="AC11" s="21"/>
      <c r="AD11" s="9" t="s">
        <v>23</v>
      </c>
      <c r="AE11" s="1" t="s">
        <v>65</v>
      </c>
      <c r="AF11" s="23" t="s">
        <v>65</v>
      </c>
      <c r="AG11" s="26">
        <v>7</v>
      </c>
      <c r="AH11" s="26">
        <v>6</v>
      </c>
      <c r="AI11" s="26">
        <v>24</v>
      </c>
      <c r="AJ11" s="26">
        <v>3</v>
      </c>
      <c r="AK11" s="26">
        <v>6</v>
      </c>
      <c r="AL11" s="26">
        <v>3</v>
      </c>
      <c r="AM11" s="26">
        <v>0</v>
      </c>
      <c r="AN11" s="26">
        <v>1</v>
      </c>
      <c r="AO11" s="26">
        <v>3</v>
      </c>
      <c r="AP11" s="26">
        <v>4</v>
      </c>
      <c r="AQ11" s="26">
        <v>0</v>
      </c>
      <c r="AR11" s="26">
        <v>0</v>
      </c>
      <c r="AS11" s="26">
        <v>4</v>
      </c>
      <c r="AT11" s="26">
        <v>1</v>
      </c>
      <c r="AU11" s="26">
        <v>1</v>
      </c>
      <c r="AV11" s="26">
        <v>0</v>
      </c>
      <c r="AW11" s="26">
        <v>0</v>
      </c>
      <c r="AX11" s="26">
        <v>0</v>
      </c>
      <c r="AY11" s="26">
        <v>0</v>
      </c>
      <c r="AZ11" s="27">
        <v>0.25</v>
      </c>
      <c r="BA11" s="27">
        <v>0.35699999999999998</v>
      </c>
      <c r="BB11" s="27">
        <v>0.5</v>
      </c>
      <c r="BF11" s="21"/>
      <c r="BG11" s="9" t="s">
        <v>23</v>
      </c>
      <c r="BH11" s="1" t="s">
        <v>111</v>
      </c>
      <c r="BI11" s="23" t="s">
        <v>111</v>
      </c>
      <c r="BJ11" s="26">
        <v>5</v>
      </c>
      <c r="BK11" s="26">
        <v>5</v>
      </c>
      <c r="BL11" s="26">
        <v>20</v>
      </c>
      <c r="BM11" s="26">
        <v>5</v>
      </c>
      <c r="BN11" s="26">
        <v>7</v>
      </c>
      <c r="BO11" s="26">
        <v>2</v>
      </c>
      <c r="BP11" s="26">
        <v>0</v>
      </c>
      <c r="BQ11" s="26">
        <v>1</v>
      </c>
      <c r="BR11" s="26">
        <v>1</v>
      </c>
      <c r="BS11" s="26">
        <v>1</v>
      </c>
      <c r="BT11" s="26">
        <v>0</v>
      </c>
      <c r="BU11" s="26">
        <v>0</v>
      </c>
      <c r="BV11" s="26">
        <v>1</v>
      </c>
      <c r="BW11" s="26">
        <v>0</v>
      </c>
      <c r="BX11" s="26">
        <v>0</v>
      </c>
      <c r="BY11" s="26">
        <v>0</v>
      </c>
      <c r="BZ11" s="26">
        <v>0</v>
      </c>
      <c r="CA11" s="26">
        <v>1</v>
      </c>
      <c r="CB11" s="26">
        <v>0</v>
      </c>
      <c r="CC11" s="27">
        <v>0.35</v>
      </c>
      <c r="CD11" s="27">
        <v>0.38100000000000001</v>
      </c>
      <c r="CE11" s="27">
        <v>0.6</v>
      </c>
    </row>
    <row r="12" spans="1:86" x14ac:dyDescent="0.3">
      <c r="A12" s="7" t="s">
        <v>23</v>
      </c>
      <c r="B12" s="1" t="s">
        <v>29</v>
      </c>
      <c r="C12" s="23" t="s">
        <v>29</v>
      </c>
      <c r="D12" s="26">
        <v>7</v>
      </c>
      <c r="E12" s="26">
        <v>6</v>
      </c>
      <c r="F12" s="26">
        <v>27</v>
      </c>
      <c r="G12" s="26">
        <v>3</v>
      </c>
      <c r="H12" s="26">
        <v>10</v>
      </c>
      <c r="I12" s="26">
        <v>3</v>
      </c>
      <c r="J12" s="26">
        <v>1</v>
      </c>
      <c r="K12" s="26">
        <v>1</v>
      </c>
      <c r="L12" s="26">
        <v>6</v>
      </c>
      <c r="M12" s="26">
        <v>3</v>
      </c>
      <c r="N12" s="26">
        <v>1</v>
      </c>
      <c r="O12" s="26">
        <v>0</v>
      </c>
      <c r="P12" s="26">
        <v>4</v>
      </c>
      <c r="Q12" s="26">
        <v>0</v>
      </c>
      <c r="R12" s="26">
        <v>0</v>
      </c>
      <c r="S12" s="26">
        <v>0</v>
      </c>
      <c r="T12" s="26">
        <v>0</v>
      </c>
      <c r="U12" s="26">
        <v>1</v>
      </c>
      <c r="V12" s="26">
        <v>0</v>
      </c>
      <c r="W12" s="27">
        <v>0.37</v>
      </c>
      <c r="X12" s="27">
        <v>0.433</v>
      </c>
      <c r="Y12" s="27">
        <v>0.66700000000000004</v>
      </c>
      <c r="AC12" s="21"/>
      <c r="AD12" s="9" t="s">
        <v>23</v>
      </c>
      <c r="AE12" s="1" t="s">
        <v>63</v>
      </c>
      <c r="AF12" s="23" t="s">
        <v>63</v>
      </c>
      <c r="AG12" s="26">
        <v>6</v>
      </c>
      <c r="AH12" s="26">
        <v>6</v>
      </c>
      <c r="AI12" s="26">
        <v>25</v>
      </c>
      <c r="AJ12" s="26">
        <v>5</v>
      </c>
      <c r="AK12" s="26">
        <v>7</v>
      </c>
      <c r="AL12" s="26">
        <v>1</v>
      </c>
      <c r="AM12" s="26">
        <v>0</v>
      </c>
      <c r="AN12" s="26">
        <v>1</v>
      </c>
      <c r="AO12" s="26">
        <v>3</v>
      </c>
      <c r="AP12" s="26">
        <v>0</v>
      </c>
      <c r="AQ12" s="26">
        <v>0</v>
      </c>
      <c r="AR12" s="26">
        <v>0</v>
      </c>
      <c r="AS12" s="26">
        <v>3</v>
      </c>
      <c r="AT12" s="26">
        <v>1</v>
      </c>
      <c r="AU12" s="26">
        <v>0</v>
      </c>
      <c r="AV12" s="26">
        <v>0</v>
      </c>
      <c r="AW12" s="26">
        <v>0</v>
      </c>
      <c r="AX12" s="26">
        <v>0</v>
      </c>
      <c r="AY12" s="26">
        <v>0</v>
      </c>
      <c r="AZ12" s="27">
        <v>0.28000000000000003</v>
      </c>
      <c r="BA12" s="27">
        <v>0.28000000000000003</v>
      </c>
      <c r="BB12" s="27">
        <v>0.44</v>
      </c>
      <c r="BF12" s="21"/>
      <c r="BG12" s="9" t="s">
        <v>23</v>
      </c>
      <c r="BH12" s="1" t="s">
        <v>142</v>
      </c>
      <c r="BI12" s="23" t="s">
        <v>142</v>
      </c>
      <c r="BJ12" s="26">
        <v>7</v>
      </c>
      <c r="BK12" s="26">
        <v>7</v>
      </c>
      <c r="BL12" s="26">
        <v>25</v>
      </c>
      <c r="BM12" s="26">
        <v>3</v>
      </c>
      <c r="BN12" s="26">
        <v>7</v>
      </c>
      <c r="BO12" s="26">
        <v>2</v>
      </c>
      <c r="BP12" s="26">
        <v>0</v>
      </c>
      <c r="BQ12" s="26">
        <v>1</v>
      </c>
      <c r="BR12" s="26">
        <v>5</v>
      </c>
      <c r="BS12" s="26">
        <v>5</v>
      </c>
      <c r="BT12" s="26">
        <v>2</v>
      </c>
      <c r="BU12" s="26">
        <v>0</v>
      </c>
      <c r="BV12" s="26">
        <v>3</v>
      </c>
      <c r="BW12" s="26">
        <v>0</v>
      </c>
      <c r="BX12" s="26">
        <v>0</v>
      </c>
      <c r="BY12" s="26">
        <v>0</v>
      </c>
      <c r="BZ12" s="26">
        <v>0</v>
      </c>
      <c r="CA12" s="26">
        <v>0</v>
      </c>
      <c r="CB12" s="26">
        <v>0</v>
      </c>
      <c r="CC12" s="27">
        <v>0.28000000000000003</v>
      </c>
      <c r="CD12" s="27">
        <v>0.4</v>
      </c>
      <c r="CE12" s="27">
        <v>0.48</v>
      </c>
    </row>
    <row r="13" spans="1:86" x14ac:dyDescent="0.3">
      <c r="A13" s="7" t="s">
        <v>23</v>
      </c>
      <c r="B13" s="1" t="s">
        <v>32</v>
      </c>
      <c r="C13" s="23" t="s">
        <v>32</v>
      </c>
      <c r="D13" s="26">
        <v>7</v>
      </c>
      <c r="E13" s="26">
        <v>7</v>
      </c>
      <c r="F13" s="26">
        <v>26</v>
      </c>
      <c r="G13" s="26">
        <v>4</v>
      </c>
      <c r="H13" s="26">
        <v>6</v>
      </c>
      <c r="I13" s="26">
        <v>1</v>
      </c>
      <c r="J13" s="26">
        <v>0</v>
      </c>
      <c r="K13" s="26">
        <v>1</v>
      </c>
      <c r="L13" s="26">
        <v>3</v>
      </c>
      <c r="M13" s="26">
        <v>2</v>
      </c>
      <c r="N13" s="26">
        <v>0</v>
      </c>
      <c r="O13" s="26">
        <v>0</v>
      </c>
      <c r="P13" s="26">
        <v>6</v>
      </c>
      <c r="Q13" s="26">
        <v>0</v>
      </c>
      <c r="R13" s="26">
        <v>0</v>
      </c>
      <c r="S13" s="26">
        <v>0</v>
      </c>
      <c r="T13" s="26">
        <v>0</v>
      </c>
      <c r="U13" s="26">
        <v>1</v>
      </c>
      <c r="V13" s="26">
        <v>0</v>
      </c>
      <c r="W13" s="27">
        <v>0.23100000000000001</v>
      </c>
      <c r="X13" s="27">
        <v>0.28599999999999998</v>
      </c>
      <c r="Y13" s="27">
        <v>0.38500000000000001</v>
      </c>
      <c r="AC13" s="21"/>
      <c r="AD13" s="9" t="s">
        <v>23</v>
      </c>
      <c r="AE13" s="1" t="s">
        <v>179</v>
      </c>
      <c r="AF13" s="23" t="s">
        <v>179</v>
      </c>
      <c r="AG13" s="26">
        <v>7</v>
      </c>
      <c r="AH13" s="26">
        <v>7</v>
      </c>
      <c r="AI13" s="26">
        <v>32</v>
      </c>
      <c r="AJ13" s="26">
        <v>2</v>
      </c>
      <c r="AK13" s="26">
        <v>9</v>
      </c>
      <c r="AL13" s="26">
        <v>3</v>
      </c>
      <c r="AM13" s="26">
        <v>1</v>
      </c>
      <c r="AN13" s="26">
        <v>0</v>
      </c>
      <c r="AO13" s="26">
        <v>4</v>
      </c>
      <c r="AP13" s="26">
        <v>2</v>
      </c>
      <c r="AQ13" s="26">
        <v>0</v>
      </c>
      <c r="AR13" s="26">
        <v>0</v>
      </c>
      <c r="AS13" s="26">
        <v>7</v>
      </c>
      <c r="AT13" s="26">
        <v>1</v>
      </c>
      <c r="AU13" s="26">
        <v>1</v>
      </c>
      <c r="AV13" s="26">
        <v>0</v>
      </c>
      <c r="AW13" s="26">
        <v>0</v>
      </c>
      <c r="AX13" s="26">
        <v>0</v>
      </c>
      <c r="AY13" s="26">
        <v>0</v>
      </c>
      <c r="AZ13" s="27">
        <v>0.28100000000000003</v>
      </c>
      <c r="BA13" s="27">
        <v>0.32400000000000001</v>
      </c>
      <c r="BB13" s="27">
        <v>0.438</v>
      </c>
      <c r="BF13" s="21"/>
      <c r="BG13" s="9" t="s">
        <v>23</v>
      </c>
      <c r="BH13" s="1" t="s">
        <v>82</v>
      </c>
      <c r="BI13" s="23" t="s">
        <v>82</v>
      </c>
      <c r="BJ13" s="26">
        <v>4</v>
      </c>
      <c r="BK13" s="26">
        <v>2</v>
      </c>
      <c r="BL13" s="26">
        <v>7</v>
      </c>
      <c r="BM13" s="26">
        <v>2</v>
      </c>
      <c r="BN13" s="26">
        <v>3</v>
      </c>
      <c r="BO13" s="26">
        <v>0</v>
      </c>
      <c r="BP13" s="26">
        <v>0</v>
      </c>
      <c r="BQ13" s="26">
        <v>2</v>
      </c>
      <c r="BR13" s="26">
        <v>3</v>
      </c>
      <c r="BS13" s="26">
        <v>0</v>
      </c>
      <c r="BT13" s="26">
        <v>0</v>
      </c>
      <c r="BU13" s="26">
        <v>0</v>
      </c>
      <c r="BV13" s="26">
        <v>0</v>
      </c>
      <c r="BW13" s="26">
        <v>0</v>
      </c>
      <c r="BX13" s="26">
        <v>0</v>
      </c>
      <c r="BY13" s="26">
        <v>0</v>
      </c>
      <c r="BZ13" s="26">
        <v>0</v>
      </c>
      <c r="CA13" s="26">
        <v>0</v>
      </c>
      <c r="CB13" s="26">
        <v>0</v>
      </c>
      <c r="CC13" s="27">
        <v>0.42899999999999999</v>
      </c>
      <c r="CD13" s="27">
        <v>0.42899999999999999</v>
      </c>
      <c r="CE13" s="27">
        <v>1.286</v>
      </c>
    </row>
    <row r="14" spans="1:86" x14ac:dyDescent="0.3">
      <c r="A14" s="7" t="s">
        <v>30</v>
      </c>
      <c r="B14" s="1" t="s">
        <v>31</v>
      </c>
      <c r="C14" s="23" t="s">
        <v>31</v>
      </c>
      <c r="D14" s="26">
        <v>6</v>
      </c>
      <c r="E14" s="26">
        <v>6</v>
      </c>
      <c r="F14" s="26">
        <v>22</v>
      </c>
      <c r="G14" s="26">
        <v>4</v>
      </c>
      <c r="H14" s="26">
        <v>3</v>
      </c>
      <c r="I14" s="26">
        <v>2</v>
      </c>
      <c r="J14" s="26">
        <v>0</v>
      </c>
      <c r="K14" s="26">
        <v>1</v>
      </c>
      <c r="L14" s="26">
        <v>2</v>
      </c>
      <c r="M14" s="26">
        <v>3</v>
      </c>
      <c r="N14" s="26">
        <v>0</v>
      </c>
      <c r="O14" s="26">
        <v>0</v>
      </c>
      <c r="P14" s="26">
        <v>3</v>
      </c>
      <c r="Q14" s="26">
        <v>0</v>
      </c>
      <c r="R14" s="26">
        <v>0</v>
      </c>
      <c r="S14" s="26">
        <v>0</v>
      </c>
      <c r="T14" s="26">
        <v>1</v>
      </c>
      <c r="U14" s="26">
        <v>1</v>
      </c>
      <c r="V14" s="26">
        <v>0</v>
      </c>
      <c r="W14" s="27">
        <v>0.13600000000000001</v>
      </c>
      <c r="X14" s="27">
        <v>0.23100000000000001</v>
      </c>
      <c r="Y14" s="27">
        <v>0.36399999999999999</v>
      </c>
      <c r="AC14" s="21"/>
      <c r="AD14" s="9" t="s">
        <v>30</v>
      </c>
      <c r="AE14" s="1" t="s">
        <v>180</v>
      </c>
      <c r="AF14" s="23" t="s">
        <v>180</v>
      </c>
      <c r="AG14" s="26">
        <v>6</v>
      </c>
      <c r="AH14" s="26">
        <v>6</v>
      </c>
      <c r="AI14" s="26">
        <v>24</v>
      </c>
      <c r="AJ14" s="26">
        <v>4</v>
      </c>
      <c r="AK14" s="26">
        <v>6</v>
      </c>
      <c r="AL14" s="26">
        <v>0</v>
      </c>
      <c r="AM14" s="26">
        <v>0</v>
      </c>
      <c r="AN14" s="26">
        <v>3</v>
      </c>
      <c r="AO14" s="26">
        <v>5</v>
      </c>
      <c r="AP14" s="26">
        <v>3</v>
      </c>
      <c r="AQ14" s="26">
        <v>0</v>
      </c>
      <c r="AR14" s="26">
        <v>0</v>
      </c>
      <c r="AS14" s="26">
        <v>9</v>
      </c>
      <c r="AT14" s="26">
        <v>0</v>
      </c>
      <c r="AU14" s="26">
        <v>0</v>
      </c>
      <c r="AV14" s="26">
        <v>0</v>
      </c>
      <c r="AW14" s="26">
        <v>0</v>
      </c>
      <c r="AX14" s="26">
        <v>0</v>
      </c>
      <c r="AY14" s="26">
        <v>0</v>
      </c>
      <c r="AZ14" s="27">
        <v>0.25</v>
      </c>
      <c r="BA14" s="27">
        <v>0.33300000000000002</v>
      </c>
      <c r="BB14" s="27">
        <v>0.625</v>
      </c>
      <c r="BF14" s="21"/>
      <c r="BG14" s="9" t="s">
        <v>30</v>
      </c>
      <c r="BH14" s="1" t="s">
        <v>52</v>
      </c>
      <c r="BI14" s="23" t="s">
        <v>52</v>
      </c>
      <c r="BJ14" s="26">
        <v>7</v>
      </c>
      <c r="BK14" s="26">
        <v>6</v>
      </c>
      <c r="BL14" s="26">
        <v>26</v>
      </c>
      <c r="BM14" s="26">
        <v>3</v>
      </c>
      <c r="BN14" s="26">
        <v>8</v>
      </c>
      <c r="BO14" s="26">
        <v>2</v>
      </c>
      <c r="BP14" s="26">
        <v>1</v>
      </c>
      <c r="BQ14" s="26">
        <v>0</v>
      </c>
      <c r="BR14" s="26">
        <v>2</v>
      </c>
      <c r="BS14" s="26">
        <v>4</v>
      </c>
      <c r="BT14" s="26">
        <v>0</v>
      </c>
      <c r="BU14" s="26">
        <v>0</v>
      </c>
      <c r="BV14" s="26">
        <v>4</v>
      </c>
      <c r="BW14" s="26">
        <v>0</v>
      </c>
      <c r="BX14" s="26">
        <v>0</v>
      </c>
      <c r="BY14" s="26">
        <v>0</v>
      </c>
      <c r="BZ14" s="26">
        <v>0</v>
      </c>
      <c r="CA14" s="26">
        <v>0</v>
      </c>
      <c r="CB14" s="26">
        <v>0</v>
      </c>
      <c r="CC14" s="27">
        <v>0.308</v>
      </c>
      <c r="CD14" s="27">
        <v>0.4</v>
      </c>
      <c r="CE14" s="27">
        <v>0.46200000000000002</v>
      </c>
    </row>
    <row r="15" spans="1:86" x14ac:dyDescent="0.3">
      <c r="A15" s="7"/>
      <c r="B15" s="4" t="s">
        <v>54</v>
      </c>
      <c r="C15" s="8"/>
      <c r="F15" s="4">
        <f t="shared" ref="F15:V15" si="0">SUM(F6:F14)</f>
        <v>218</v>
      </c>
      <c r="G15" s="4">
        <f t="shared" si="0"/>
        <v>32</v>
      </c>
      <c r="H15" s="4">
        <f t="shared" si="0"/>
        <v>58</v>
      </c>
      <c r="I15" s="4">
        <f t="shared" si="0"/>
        <v>12</v>
      </c>
      <c r="J15" s="4">
        <f t="shared" si="0"/>
        <v>2</v>
      </c>
      <c r="K15" s="4">
        <f t="shared" si="0"/>
        <v>8</v>
      </c>
      <c r="L15" s="4">
        <f t="shared" si="0"/>
        <v>27</v>
      </c>
      <c r="M15" s="4">
        <f t="shared" si="0"/>
        <v>22</v>
      </c>
      <c r="N15" s="4">
        <f t="shared" si="0"/>
        <v>5</v>
      </c>
      <c r="O15" s="4">
        <f t="shared" si="0"/>
        <v>0</v>
      </c>
      <c r="P15" s="4">
        <f t="shared" si="0"/>
        <v>25</v>
      </c>
      <c r="Q15" s="4">
        <f t="shared" si="0"/>
        <v>1</v>
      </c>
      <c r="R15" s="4">
        <f t="shared" si="0"/>
        <v>2</v>
      </c>
      <c r="S15" s="4">
        <f t="shared" si="0"/>
        <v>1</v>
      </c>
      <c r="T15" s="4">
        <f t="shared" si="0"/>
        <v>3</v>
      </c>
      <c r="U15" s="4">
        <f t="shared" si="0"/>
        <v>8</v>
      </c>
      <c r="V15" s="4">
        <f t="shared" si="0"/>
        <v>0</v>
      </c>
      <c r="W15" s="6">
        <f>H15/F15</f>
        <v>0.26605504587155965</v>
      </c>
      <c r="X15" s="6">
        <f>SUM(X6:X14) /9</f>
        <v>0.32488888888888889</v>
      </c>
      <c r="Y15" s="6">
        <f>(28+(2*I15)+(3*J15)+(4*K15))/F15</f>
        <v>0.41284403669724773</v>
      </c>
      <c r="AC15" s="21"/>
      <c r="AD15" s="9"/>
      <c r="AE15" s="4" t="s">
        <v>54</v>
      </c>
      <c r="AF15" s="4" t="s">
        <v>54</v>
      </c>
      <c r="AI15" s="4">
        <f t="shared" ref="AI15:AY15" si="1">SUM(AI6:AI14)</f>
        <v>210</v>
      </c>
      <c r="AJ15" s="4">
        <f t="shared" si="1"/>
        <v>32</v>
      </c>
      <c r="AK15" s="4">
        <f t="shared" si="1"/>
        <v>63</v>
      </c>
      <c r="AL15" s="4">
        <f t="shared" si="1"/>
        <v>13</v>
      </c>
      <c r="AM15" s="4">
        <f t="shared" si="1"/>
        <v>1</v>
      </c>
      <c r="AN15" s="4">
        <f t="shared" si="1"/>
        <v>7</v>
      </c>
      <c r="AO15" s="4">
        <f t="shared" si="1"/>
        <v>29</v>
      </c>
      <c r="AP15" s="4">
        <f t="shared" si="1"/>
        <v>19</v>
      </c>
      <c r="AQ15" s="4">
        <f t="shared" si="1"/>
        <v>1</v>
      </c>
      <c r="AR15" s="4">
        <f t="shared" si="1"/>
        <v>0</v>
      </c>
      <c r="AS15" s="4">
        <f t="shared" si="1"/>
        <v>35</v>
      </c>
      <c r="AT15" s="4">
        <f t="shared" si="1"/>
        <v>9</v>
      </c>
      <c r="AU15" s="4">
        <f t="shared" si="1"/>
        <v>4</v>
      </c>
      <c r="AV15" s="4">
        <f t="shared" si="1"/>
        <v>1</v>
      </c>
      <c r="AW15" s="4">
        <f t="shared" si="1"/>
        <v>1</v>
      </c>
      <c r="AX15" s="4">
        <f t="shared" si="1"/>
        <v>5</v>
      </c>
      <c r="AY15" s="4">
        <f t="shared" si="1"/>
        <v>0</v>
      </c>
      <c r="AZ15" s="6">
        <f>AK15/AI15</f>
        <v>0.3</v>
      </c>
      <c r="BA15" s="6">
        <f>SUM(BA6:BA14) /8</f>
        <v>0.35475000000000001</v>
      </c>
      <c r="BB15" s="6">
        <f>((AK15-AL15-AM15-AN15)+(2*AL15)+(3*AM15)+(4*AN15))/AI15</f>
        <v>0.47142857142857142</v>
      </c>
      <c r="BF15" s="21"/>
      <c r="BG15" s="9"/>
      <c r="BH15" s="4" t="s">
        <v>54</v>
      </c>
      <c r="BI15" s="12"/>
      <c r="BL15" s="4">
        <f t="shared" ref="BL15:CB15" si="2">SUM(BL6:BL14)</f>
        <v>174</v>
      </c>
      <c r="BM15" s="4">
        <f t="shared" si="2"/>
        <v>25</v>
      </c>
      <c r="BN15" s="4">
        <f t="shared" si="2"/>
        <v>57</v>
      </c>
      <c r="BO15" s="4">
        <f t="shared" si="2"/>
        <v>9</v>
      </c>
      <c r="BP15" s="4">
        <f t="shared" si="2"/>
        <v>1</v>
      </c>
      <c r="BQ15" s="4">
        <f t="shared" si="2"/>
        <v>7</v>
      </c>
      <c r="BR15" s="4">
        <f t="shared" si="2"/>
        <v>29</v>
      </c>
      <c r="BS15" s="4">
        <f t="shared" si="2"/>
        <v>29</v>
      </c>
      <c r="BT15" s="4">
        <f t="shared" si="2"/>
        <v>6</v>
      </c>
      <c r="BU15" s="4">
        <f t="shared" si="2"/>
        <v>0</v>
      </c>
      <c r="BV15" s="4">
        <f t="shared" si="2"/>
        <v>19</v>
      </c>
      <c r="BW15" s="4">
        <f t="shared" si="2"/>
        <v>1</v>
      </c>
      <c r="BX15" s="4">
        <f t="shared" si="2"/>
        <v>0</v>
      </c>
      <c r="BY15" s="4">
        <f t="shared" si="2"/>
        <v>0</v>
      </c>
      <c r="BZ15" s="4">
        <f t="shared" si="2"/>
        <v>3</v>
      </c>
      <c r="CA15" s="4">
        <f t="shared" si="2"/>
        <v>4</v>
      </c>
      <c r="CB15" s="4">
        <f t="shared" si="2"/>
        <v>0</v>
      </c>
      <c r="CC15" s="6">
        <f>BN15/BL15</f>
        <v>0.32758620689655171</v>
      </c>
      <c r="CD15" s="6">
        <f>SUM(CD6:CD14) /9</f>
        <v>0.41699999999999998</v>
      </c>
      <c r="CE15" s="6">
        <f>((BN15-BO15-BP15-BQ15)+(2*BO15)+(3*BP15)+(4*BQ15))/BL15</f>
        <v>0.5114942528735632</v>
      </c>
    </row>
    <row r="16" spans="1:86" x14ac:dyDescent="0.3">
      <c r="A16" s="7"/>
      <c r="C16" s="8"/>
      <c r="AC16" s="21"/>
      <c r="AD16" s="9"/>
      <c r="AF16" s="8"/>
      <c r="BF16" s="21"/>
      <c r="BG16" s="9"/>
      <c r="BI16" s="8"/>
    </row>
    <row r="17" spans="1:86" x14ac:dyDescent="0.3">
      <c r="A17" s="7"/>
      <c r="C17" s="4" t="s">
        <v>94</v>
      </c>
      <c r="D17" s="4" t="s">
        <v>95</v>
      </c>
      <c r="E17" s="4" t="s">
        <v>96</v>
      </c>
      <c r="F17" s="4" t="s">
        <v>112</v>
      </c>
      <c r="G17" s="4" t="s">
        <v>113</v>
      </c>
      <c r="H17" s="4" t="s">
        <v>114</v>
      </c>
      <c r="I17" s="4" t="s">
        <v>115</v>
      </c>
      <c r="J17" s="4" t="s">
        <v>116</v>
      </c>
      <c r="K17" s="4" t="s">
        <v>117</v>
      </c>
      <c r="L17" s="4" t="s">
        <v>118</v>
      </c>
      <c r="M17" s="4" t="s">
        <v>93</v>
      </c>
      <c r="N17" s="4" t="s">
        <v>91</v>
      </c>
      <c r="O17" s="4" t="s">
        <v>119</v>
      </c>
      <c r="P17" s="4" t="s">
        <v>120</v>
      </c>
      <c r="Q17" s="4" t="s">
        <v>1</v>
      </c>
      <c r="R17" s="4" t="s">
        <v>98</v>
      </c>
      <c r="S17" s="4" t="s">
        <v>101</v>
      </c>
      <c r="T17" s="4" t="s">
        <v>100</v>
      </c>
      <c r="U17" s="4" t="s">
        <v>121</v>
      </c>
      <c r="V17" s="4" t="s">
        <v>122</v>
      </c>
      <c r="W17" s="6" t="s">
        <v>5</v>
      </c>
      <c r="X17" s="6" t="s">
        <v>123</v>
      </c>
      <c r="Y17" s="6" t="s">
        <v>124</v>
      </c>
      <c r="Z17" s="4" t="s">
        <v>125</v>
      </c>
      <c r="AA17" s="4" t="s">
        <v>126</v>
      </c>
      <c r="AB17" s="4" t="s">
        <v>7</v>
      </c>
      <c r="AC17" s="21"/>
      <c r="AD17" s="9"/>
      <c r="AF17" s="4" t="s">
        <v>94</v>
      </c>
      <c r="AG17" s="4" t="s">
        <v>95</v>
      </c>
      <c r="AH17" s="4" t="s">
        <v>96</v>
      </c>
      <c r="AI17" s="4" t="s">
        <v>112</v>
      </c>
      <c r="AJ17" s="4" t="s">
        <v>113</v>
      </c>
      <c r="AK17" s="4" t="s">
        <v>114</v>
      </c>
      <c r="AL17" s="4" t="s">
        <v>115</v>
      </c>
      <c r="AM17" s="4" t="s">
        <v>116</v>
      </c>
      <c r="AN17" s="4" t="s">
        <v>117</v>
      </c>
      <c r="AO17" s="4" t="s">
        <v>118</v>
      </c>
      <c r="AP17" s="4" t="s">
        <v>93</v>
      </c>
      <c r="AQ17" s="4" t="s">
        <v>91</v>
      </c>
      <c r="AR17" s="4" t="s">
        <v>119</v>
      </c>
      <c r="AS17" s="4" t="s">
        <v>120</v>
      </c>
      <c r="AT17" s="4" t="s">
        <v>1</v>
      </c>
      <c r="AU17" s="4" t="s">
        <v>98</v>
      </c>
      <c r="AV17" s="4" t="s">
        <v>101</v>
      </c>
      <c r="AW17" s="4" t="s">
        <v>100</v>
      </c>
      <c r="AX17" s="4" t="s">
        <v>121</v>
      </c>
      <c r="AY17" s="4" t="s">
        <v>122</v>
      </c>
      <c r="AZ17" s="4" t="s">
        <v>5</v>
      </c>
      <c r="BA17" s="4" t="s">
        <v>123</v>
      </c>
      <c r="BB17" s="4" t="s">
        <v>124</v>
      </c>
      <c r="BC17" s="4" t="s">
        <v>125</v>
      </c>
      <c r="BD17" s="4" t="s">
        <v>126</v>
      </c>
      <c r="BE17" s="4" t="s">
        <v>7</v>
      </c>
      <c r="BF17" s="21"/>
      <c r="BG17" s="9"/>
      <c r="BI17" s="4" t="s">
        <v>94</v>
      </c>
      <c r="BJ17" s="4" t="s">
        <v>95</v>
      </c>
      <c r="BK17" s="4" t="s">
        <v>96</v>
      </c>
      <c r="BL17" s="4" t="s">
        <v>112</v>
      </c>
      <c r="BM17" s="4" t="s">
        <v>113</v>
      </c>
      <c r="BN17" s="4" t="s">
        <v>114</v>
      </c>
      <c r="BO17" s="4" t="s">
        <v>115</v>
      </c>
      <c r="BP17" s="4" t="s">
        <v>116</v>
      </c>
      <c r="BQ17" s="4" t="s">
        <v>117</v>
      </c>
      <c r="BR17" s="4" t="s">
        <v>118</v>
      </c>
      <c r="BS17" s="4" t="s">
        <v>93</v>
      </c>
      <c r="BT17" s="4" t="s">
        <v>91</v>
      </c>
      <c r="BU17" s="4" t="s">
        <v>119</v>
      </c>
      <c r="BV17" s="4" t="s">
        <v>120</v>
      </c>
      <c r="BW17" s="4" t="s">
        <v>1</v>
      </c>
      <c r="BX17" s="4" t="s">
        <v>98</v>
      </c>
      <c r="BY17" s="4" t="s">
        <v>101</v>
      </c>
      <c r="BZ17" s="4" t="s">
        <v>100</v>
      </c>
      <c r="CA17" s="4" t="s">
        <v>121</v>
      </c>
      <c r="CB17" s="4" t="s">
        <v>122</v>
      </c>
      <c r="CC17" s="4" t="s">
        <v>5</v>
      </c>
      <c r="CD17" s="4" t="s">
        <v>123</v>
      </c>
      <c r="CE17" s="4" t="s">
        <v>124</v>
      </c>
      <c r="CF17" s="4" t="s">
        <v>125</v>
      </c>
      <c r="CG17" s="4" t="s">
        <v>126</v>
      </c>
      <c r="CH17" s="4" t="s">
        <v>7</v>
      </c>
    </row>
    <row r="18" spans="1:86" x14ac:dyDescent="0.3">
      <c r="A18" s="7" t="s">
        <v>33</v>
      </c>
      <c r="B18" s="1" t="s">
        <v>34</v>
      </c>
      <c r="M18" s="10"/>
      <c r="W18" s="10"/>
      <c r="X18" s="10"/>
      <c r="Y18" s="10"/>
      <c r="AB18" s="10"/>
      <c r="AC18" s="21"/>
      <c r="AD18" s="9" t="s">
        <v>33</v>
      </c>
      <c r="AE18" s="1" t="s">
        <v>181</v>
      </c>
      <c r="AF18" s="23" t="s">
        <v>181</v>
      </c>
      <c r="AG18" s="26">
        <v>2</v>
      </c>
      <c r="AH18" s="26">
        <v>2</v>
      </c>
      <c r="AI18" s="26">
        <v>0</v>
      </c>
      <c r="AJ18" s="26">
        <v>0</v>
      </c>
      <c r="AK18" s="26">
        <v>2</v>
      </c>
      <c r="AL18" s="26">
        <v>0</v>
      </c>
      <c r="AM18" s="26">
        <v>1</v>
      </c>
      <c r="AN18" s="26">
        <v>0</v>
      </c>
      <c r="AO18" s="26">
        <v>0</v>
      </c>
      <c r="AP18" s="28">
        <v>11.666666666666666</v>
      </c>
      <c r="AQ18" s="26">
        <v>11</v>
      </c>
      <c r="AR18" s="26">
        <v>5</v>
      </c>
      <c r="AS18" s="26">
        <v>4</v>
      </c>
      <c r="AT18" s="26">
        <v>1</v>
      </c>
      <c r="AU18" s="26">
        <v>3</v>
      </c>
      <c r="AV18" s="26">
        <v>7</v>
      </c>
      <c r="AW18" s="26">
        <v>0</v>
      </c>
      <c r="AX18" s="26">
        <v>0</v>
      </c>
      <c r="AY18" s="26">
        <v>0</v>
      </c>
      <c r="AZ18" s="28">
        <v>3.09</v>
      </c>
      <c r="BA18" s="28">
        <v>5.4</v>
      </c>
      <c r="BB18" s="28">
        <v>2.31</v>
      </c>
      <c r="BC18" s="28">
        <v>0.77</v>
      </c>
      <c r="BD18" s="28">
        <v>4.5</v>
      </c>
      <c r="BE18" s="28">
        <v>1.2</v>
      </c>
      <c r="BF18" s="21"/>
      <c r="BG18" s="9" t="s">
        <v>33</v>
      </c>
      <c r="BH18" s="1" t="s">
        <v>35</v>
      </c>
      <c r="BI18" s="23" t="s">
        <v>35</v>
      </c>
      <c r="BJ18" s="26">
        <v>1</v>
      </c>
      <c r="BK18" s="26">
        <v>1</v>
      </c>
      <c r="BL18" s="26">
        <v>0</v>
      </c>
      <c r="BM18" s="26">
        <v>0</v>
      </c>
      <c r="BN18" s="26">
        <v>0</v>
      </c>
      <c r="BO18" s="26">
        <v>0</v>
      </c>
      <c r="BP18" s="26" t="s">
        <v>110</v>
      </c>
      <c r="BQ18" s="26">
        <v>0</v>
      </c>
      <c r="BR18" s="26">
        <v>0</v>
      </c>
      <c r="BS18" s="28">
        <v>7.333333333333333</v>
      </c>
      <c r="BT18" s="26">
        <v>6</v>
      </c>
      <c r="BU18" s="26">
        <v>2</v>
      </c>
      <c r="BV18" s="26">
        <v>2</v>
      </c>
      <c r="BW18" s="26">
        <v>0</v>
      </c>
      <c r="BX18" s="26">
        <v>2</v>
      </c>
      <c r="BY18" s="26">
        <v>3</v>
      </c>
      <c r="BZ18" s="26">
        <v>0</v>
      </c>
      <c r="CA18" s="26">
        <v>0</v>
      </c>
      <c r="CB18" s="26">
        <v>0</v>
      </c>
      <c r="CC18" s="28">
        <v>2.4500000000000002</v>
      </c>
      <c r="CD18" s="28">
        <v>3.68</v>
      </c>
      <c r="CE18" s="28">
        <v>2.4500000000000002</v>
      </c>
      <c r="CF18" s="28">
        <v>0</v>
      </c>
      <c r="CG18" s="28">
        <v>2</v>
      </c>
      <c r="CH18" s="28">
        <v>1.0900000000000001</v>
      </c>
    </row>
    <row r="19" spans="1:86" x14ac:dyDescent="0.3">
      <c r="A19" s="7" t="s">
        <v>33</v>
      </c>
      <c r="B19" s="1" t="s">
        <v>76</v>
      </c>
      <c r="C19" s="23" t="s">
        <v>76</v>
      </c>
      <c r="D19" s="26">
        <v>1</v>
      </c>
      <c r="E19" s="26">
        <v>1</v>
      </c>
      <c r="F19" s="26">
        <v>0</v>
      </c>
      <c r="G19" s="26">
        <v>0</v>
      </c>
      <c r="H19" s="26">
        <v>0</v>
      </c>
      <c r="I19" s="26">
        <v>0</v>
      </c>
      <c r="J19" s="26" t="s">
        <v>110</v>
      </c>
      <c r="K19" s="26">
        <v>0</v>
      </c>
      <c r="L19" s="26">
        <v>0</v>
      </c>
      <c r="M19" s="28">
        <v>6.666666666666667</v>
      </c>
      <c r="N19" s="26">
        <v>7</v>
      </c>
      <c r="O19" s="26">
        <v>3</v>
      </c>
      <c r="P19" s="26">
        <v>3</v>
      </c>
      <c r="Q19" s="26">
        <v>0</v>
      </c>
      <c r="R19" s="26">
        <v>3</v>
      </c>
      <c r="S19" s="26">
        <v>6</v>
      </c>
      <c r="T19" s="26">
        <v>1</v>
      </c>
      <c r="U19" s="26">
        <v>0</v>
      </c>
      <c r="V19" s="26">
        <v>0</v>
      </c>
      <c r="W19" s="28">
        <v>4.05</v>
      </c>
      <c r="X19" s="28">
        <v>8.1</v>
      </c>
      <c r="Y19" s="28">
        <v>4.05</v>
      </c>
      <c r="Z19" s="28">
        <v>0</v>
      </c>
      <c r="AA19" s="28">
        <v>0.9</v>
      </c>
      <c r="AB19" s="28">
        <v>1.5</v>
      </c>
      <c r="AC19" s="21"/>
      <c r="AD19" s="9" t="s">
        <v>33</v>
      </c>
      <c r="AE19" s="1" t="s">
        <v>78</v>
      </c>
      <c r="AF19" s="23" t="s">
        <v>78</v>
      </c>
      <c r="AG19" s="26">
        <v>1</v>
      </c>
      <c r="AH19" s="26">
        <v>1</v>
      </c>
      <c r="AI19" s="26">
        <v>0</v>
      </c>
      <c r="AJ19" s="26">
        <v>0</v>
      </c>
      <c r="AK19" s="26">
        <v>0</v>
      </c>
      <c r="AL19" s="26">
        <v>0</v>
      </c>
      <c r="AM19" s="26" t="s">
        <v>110</v>
      </c>
      <c r="AN19" s="26">
        <v>0</v>
      </c>
      <c r="AO19" s="26">
        <v>0</v>
      </c>
      <c r="AP19" s="28">
        <v>5</v>
      </c>
      <c r="AQ19" s="26">
        <v>4</v>
      </c>
      <c r="AR19" s="26">
        <v>3</v>
      </c>
      <c r="AS19" s="26">
        <v>3</v>
      </c>
      <c r="AT19" s="26">
        <v>2</v>
      </c>
      <c r="AU19" s="26">
        <v>4</v>
      </c>
      <c r="AV19" s="26">
        <v>2</v>
      </c>
      <c r="AW19" s="26">
        <v>0</v>
      </c>
      <c r="AX19" s="26">
        <v>0</v>
      </c>
      <c r="AY19" s="26">
        <v>0</v>
      </c>
      <c r="AZ19" s="28">
        <v>5.4</v>
      </c>
      <c r="BA19" s="28">
        <v>3.6</v>
      </c>
      <c r="BB19" s="28">
        <v>7.2</v>
      </c>
      <c r="BC19" s="28">
        <v>3.6</v>
      </c>
      <c r="BD19" s="28">
        <v>-0.3</v>
      </c>
      <c r="BE19" s="28">
        <v>1.6</v>
      </c>
      <c r="BF19" s="21"/>
      <c r="BG19" s="9" t="s">
        <v>33</v>
      </c>
      <c r="BH19" s="1" t="s">
        <v>75</v>
      </c>
      <c r="BI19" s="23" t="s">
        <v>75</v>
      </c>
      <c r="BJ19" s="26">
        <v>1</v>
      </c>
      <c r="BK19" s="26">
        <v>1</v>
      </c>
      <c r="BL19" s="26">
        <v>1</v>
      </c>
      <c r="BM19" s="26">
        <v>0</v>
      </c>
      <c r="BN19" s="26">
        <v>1</v>
      </c>
      <c r="BO19" s="26">
        <v>0</v>
      </c>
      <c r="BP19" s="26">
        <v>1</v>
      </c>
      <c r="BQ19" s="26">
        <v>0</v>
      </c>
      <c r="BR19" s="26">
        <v>0</v>
      </c>
      <c r="BS19" s="28">
        <v>9</v>
      </c>
      <c r="BT19" s="26">
        <v>5</v>
      </c>
      <c r="BU19" s="26">
        <v>2</v>
      </c>
      <c r="BV19" s="26">
        <v>2</v>
      </c>
      <c r="BW19" s="26">
        <v>1</v>
      </c>
      <c r="BX19" s="26">
        <v>0</v>
      </c>
      <c r="BY19" s="26">
        <v>6</v>
      </c>
      <c r="BZ19" s="26">
        <v>0</v>
      </c>
      <c r="CA19" s="26">
        <v>0</v>
      </c>
      <c r="CB19" s="26">
        <v>0</v>
      </c>
      <c r="CC19" s="28">
        <v>2</v>
      </c>
      <c r="CD19" s="28">
        <v>6</v>
      </c>
      <c r="CE19" s="28">
        <v>0</v>
      </c>
      <c r="CF19" s="28">
        <v>1</v>
      </c>
      <c r="CG19" s="28">
        <v>4.0999999999999996</v>
      </c>
      <c r="CH19" s="28">
        <v>0.56000000000000005</v>
      </c>
    </row>
    <row r="20" spans="1:86" x14ac:dyDescent="0.3">
      <c r="A20" s="7" t="s">
        <v>33</v>
      </c>
      <c r="B20" s="1" t="s">
        <v>37</v>
      </c>
      <c r="C20" s="23" t="s">
        <v>37</v>
      </c>
      <c r="D20" s="26">
        <v>1</v>
      </c>
      <c r="E20" s="26">
        <v>1</v>
      </c>
      <c r="F20" s="26">
        <v>0</v>
      </c>
      <c r="G20" s="26">
        <v>0</v>
      </c>
      <c r="H20" s="26">
        <v>0</v>
      </c>
      <c r="I20" s="26">
        <v>1</v>
      </c>
      <c r="J20" s="26">
        <v>0</v>
      </c>
      <c r="K20" s="26">
        <v>0</v>
      </c>
      <c r="L20" s="26">
        <v>0</v>
      </c>
      <c r="M20" s="28">
        <v>3.6666666666666665</v>
      </c>
      <c r="N20" s="26">
        <v>8</v>
      </c>
      <c r="O20" s="26">
        <v>7</v>
      </c>
      <c r="P20" s="26">
        <v>7</v>
      </c>
      <c r="Q20" s="26">
        <v>0</v>
      </c>
      <c r="R20" s="26">
        <v>1</v>
      </c>
      <c r="S20" s="26">
        <v>3</v>
      </c>
      <c r="T20" s="26">
        <v>0</v>
      </c>
      <c r="U20" s="26">
        <v>0</v>
      </c>
      <c r="V20" s="26">
        <v>0</v>
      </c>
      <c r="W20" s="28">
        <v>17.18</v>
      </c>
      <c r="X20" s="28">
        <v>7.36</v>
      </c>
      <c r="Y20" s="28">
        <v>2.4500000000000002</v>
      </c>
      <c r="Z20" s="28">
        <v>0</v>
      </c>
      <c r="AA20" s="28">
        <v>-4.9000000000000004</v>
      </c>
      <c r="AB20" s="28">
        <v>2.4500000000000002</v>
      </c>
      <c r="AC20" s="21"/>
      <c r="AD20" s="9" t="s">
        <v>33</v>
      </c>
      <c r="AE20" s="1" t="s">
        <v>71</v>
      </c>
      <c r="AF20" s="23" t="s">
        <v>71</v>
      </c>
      <c r="AG20" s="26">
        <v>1</v>
      </c>
      <c r="AH20" s="26">
        <v>1</v>
      </c>
      <c r="AI20" s="26">
        <v>0</v>
      </c>
      <c r="AJ20" s="26">
        <v>0</v>
      </c>
      <c r="AK20" s="26">
        <v>0</v>
      </c>
      <c r="AL20" s="26">
        <v>0</v>
      </c>
      <c r="AM20" s="26" t="s">
        <v>110</v>
      </c>
      <c r="AN20" s="26">
        <v>0</v>
      </c>
      <c r="AO20" s="26">
        <v>0</v>
      </c>
      <c r="AP20" s="28">
        <v>6</v>
      </c>
      <c r="AQ20" s="26">
        <v>5</v>
      </c>
      <c r="AR20" s="26">
        <v>1</v>
      </c>
      <c r="AS20" s="26">
        <v>1</v>
      </c>
      <c r="AT20" s="26">
        <v>0</v>
      </c>
      <c r="AU20" s="26">
        <v>5</v>
      </c>
      <c r="AV20" s="26">
        <v>4</v>
      </c>
      <c r="AW20" s="26">
        <v>0</v>
      </c>
      <c r="AX20" s="26">
        <v>0</v>
      </c>
      <c r="AY20" s="26">
        <v>1</v>
      </c>
      <c r="AZ20" s="28">
        <v>1.5</v>
      </c>
      <c r="BA20" s="28">
        <v>6</v>
      </c>
      <c r="BB20" s="28">
        <v>7.5</v>
      </c>
      <c r="BC20" s="28">
        <v>0</v>
      </c>
      <c r="BD20" s="28">
        <v>2.4</v>
      </c>
      <c r="BE20" s="28">
        <v>1.67</v>
      </c>
      <c r="BF20" s="21"/>
      <c r="BG20" s="9" t="s">
        <v>33</v>
      </c>
      <c r="BH20" s="1" t="s">
        <v>38</v>
      </c>
      <c r="BI20" s="23" t="s">
        <v>38</v>
      </c>
      <c r="BJ20" s="26">
        <v>2</v>
      </c>
      <c r="BK20" s="26">
        <v>2</v>
      </c>
      <c r="BL20" s="26">
        <v>0</v>
      </c>
      <c r="BM20" s="26">
        <v>0</v>
      </c>
      <c r="BN20" s="26">
        <v>1</v>
      </c>
      <c r="BO20" s="26">
        <v>0</v>
      </c>
      <c r="BP20" s="26">
        <v>1</v>
      </c>
      <c r="BQ20" s="26">
        <v>0</v>
      </c>
      <c r="BR20" s="26">
        <v>0</v>
      </c>
      <c r="BS20" s="28">
        <v>13</v>
      </c>
      <c r="BT20" s="26">
        <v>8</v>
      </c>
      <c r="BU20" s="26">
        <v>5</v>
      </c>
      <c r="BV20" s="26">
        <v>3</v>
      </c>
      <c r="BW20" s="26">
        <v>1</v>
      </c>
      <c r="BX20" s="26">
        <v>2</v>
      </c>
      <c r="BY20" s="26">
        <v>7</v>
      </c>
      <c r="BZ20" s="26">
        <v>0</v>
      </c>
      <c r="CA20" s="26">
        <v>0</v>
      </c>
      <c r="CB20" s="26">
        <v>0</v>
      </c>
      <c r="CC20" s="28">
        <v>2.08</v>
      </c>
      <c r="CD20" s="28">
        <v>4.8499999999999996</v>
      </c>
      <c r="CE20" s="28">
        <v>1.38</v>
      </c>
      <c r="CF20" s="28">
        <v>0.69</v>
      </c>
      <c r="CG20" s="28">
        <v>5.2</v>
      </c>
      <c r="CH20" s="28">
        <v>0.77</v>
      </c>
    </row>
    <row r="21" spans="1:86" x14ac:dyDescent="0.3">
      <c r="A21" s="7" t="s">
        <v>33</v>
      </c>
      <c r="B21" s="1" t="s">
        <v>39</v>
      </c>
      <c r="C21" s="23" t="s">
        <v>39</v>
      </c>
      <c r="D21" s="26">
        <v>2</v>
      </c>
      <c r="E21" s="26">
        <v>2</v>
      </c>
      <c r="F21" s="26">
        <v>0</v>
      </c>
      <c r="G21" s="26">
        <v>0</v>
      </c>
      <c r="H21" s="26">
        <v>1</v>
      </c>
      <c r="I21" s="26">
        <v>0</v>
      </c>
      <c r="J21" s="26">
        <v>1</v>
      </c>
      <c r="K21" s="26">
        <v>0</v>
      </c>
      <c r="L21" s="26">
        <v>0</v>
      </c>
      <c r="M21" s="28">
        <v>15</v>
      </c>
      <c r="N21" s="26">
        <v>13</v>
      </c>
      <c r="O21" s="26">
        <v>5</v>
      </c>
      <c r="P21" s="26">
        <v>4</v>
      </c>
      <c r="Q21" s="26">
        <v>0</v>
      </c>
      <c r="R21" s="26">
        <v>4</v>
      </c>
      <c r="S21" s="26">
        <v>14</v>
      </c>
      <c r="T21" s="26">
        <v>0</v>
      </c>
      <c r="U21" s="26">
        <v>0</v>
      </c>
      <c r="V21" s="26">
        <v>0</v>
      </c>
      <c r="W21" s="28">
        <v>2.4</v>
      </c>
      <c r="X21" s="28">
        <v>8.4</v>
      </c>
      <c r="Y21" s="28">
        <v>2.4</v>
      </c>
      <c r="Z21" s="28">
        <v>0</v>
      </c>
      <c r="AA21" s="28">
        <v>5.9</v>
      </c>
      <c r="AB21" s="28">
        <v>1.1299999999999999</v>
      </c>
      <c r="AC21" s="21"/>
      <c r="AD21" s="9" t="s">
        <v>33</v>
      </c>
      <c r="AE21" s="1" t="s">
        <v>69</v>
      </c>
      <c r="AF21" s="23" t="s">
        <v>69</v>
      </c>
      <c r="AG21" s="26">
        <v>1</v>
      </c>
      <c r="AH21" s="26">
        <v>1</v>
      </c>
      <c r="AI21" s="26">
        <v>0</v>
      </c>
      <c r="AJ21" s="26">
        <v>0</v>
      </c>
      <c r="AK21" s="26">
        <v>1</v>
      </c>
      <c r="AL21" s="26">
        <v>0</v>
      </c>
      <c r="AM21" s="26">
        <v>1</v>
      </c>
      <c r="AN21" s="26">
        <v>0</v>
      </c>
      <c r="AO21" s="26">
        <v>0</v>
      </c>
      <c r="AP21" s="28">
        <v>7</v>
      </c>
      <c r="AQ21" s="26">
        <v>6</v>
      </c>
      <c r="AR21" s="26">
        <v>1</v>
      </c>
      <c r="AS21" s="26">
        <v>1</v>
      </c>
      <c r="AT21" s="26">
        <v>0</v>
      </c>
      <c r="AU21" s="26">
        <v>1</v>
      </c>
      <c r="AV21" s="26">
        <v>3</v>
      </c>
      <c r="AW21" s="26">
        <v>0</v>
      </c>
      <c r="AX21" s="26">
        <v>0</v>
      </c>
      <c r="AY21" s="26">
        <v>0</v>
      </c>
      <c r="AZ21" s="28">
        <v>1.29</v>
      </c>
      <c r="BA21" s="28">
        <v>3.86</v>
      </c>
      <c r="BB21" s="28">
        <v>1.29</v>
      </c>
      <c r="BC21" s="28">
        <v>0</v>
      </c>
      <c r="BD21" s="28">
        <v>3.8</v>
      </c>
      <c r="BE21" s="28">
        <v>1</v>
      </c>
      <c r="BF21" s="21"/>
      <c r="BG21" s="9" t="s">
        <v>33</v>
      </c>
      <c r="BH21" s="1" t="s">
        <v>40</v>
      </c>
      <c r="BI21" s="23" t="s">
        <v>40</v>
      </c>
      <c r="BJ21" s="26">
        <v>1</v>
      </c>
      <c r="BK21" s="26">
        <v>1</v>
      </c>
      <c r="BL21" s="26">
        <v>0</v>
      </c>
      <c r="BM21" s="26">
        <v>0</v>
      </c>
      <c r="BN21" s="26">
        <v>1</v>
      </c>
      <c r="BO21" s="26">
        <v>0</v>
      </c>
      <c r="BP21" s="26">
        <v>1</v>
      </c>
      <c r="BQ21" s="26">
        <v>0</v>
      </c>
      <c r="BR21" s="26">
        <v>0</v>
      </c>
      <c r="BS21" s="28">
        <v>7</v>
      </c>
      <c r="BT21" s="26">
        <v>5</v>
      </c>
      <c r="BU21" s="26">
        <v>2</v>
      </c>
      <c r="BV21" s="26">
        <v>2</v>
      </c>
      <c r="BW21" s="26">
        <v>0</v>
      </c>
      <c r="BX21" s="26">
        <v>4</v>
      </c>
      <c r="BY21" s="26">
        <v>3</v>
      </c>
      <c r="BZ21" s="26">
        <v>0</v>
      </c>
      <c r="CA21" s="26">
        <v>0</v>
      </c>
      <c r="CB21" s="26">
        <v>0</v>
      </c>
      <c r="CC21" s="28">
        <v>2.57</v>
      </c>
      <c r="CD21" s="28">
        <v>3.86</v>
      </c>
      <c r="CE21" s="28">
        <v>5.14</v>
      </c>
      <c r="CF21" s="28">
        <v>0</v>
      </c>
      <c r="CG21" s="28">
        <v>2.8</v>
      </c>
      <c r="CH21" s="28">
        <v>1.29</v>
      </c>
    </row>
    <row r="22" spans="1:86" x14ac:dyDescent="0.3">
      <c r="A22" s="7" t="s">
        <v>33</v>
      </c>
      <c r="M22" s="10"/>
      <c r="W22" s="10"/>
      <c r="X22" s="10"/>
      <c r="Y22" s="10"/>
      <c r="AB22" s="10"/>
      <c r="AC22" s="21"/>
      <c r="AD22" s="9" t="s">
        <v>33</v>
      </c>
      <c r="AE22" s="1" t="s">
        <v>182</v>
      </c>
      <c r="AF22" s="23" t="s">
        <v>182</v>
      </c>
      <c r="AG22" s="26">
        <v>1</v>
      </c>
      <c r="AH22" s="26">
        <v>1</v>
      </c>
      <c r="AI22" s="26">
        <v>0</v>
      </c>
      <c r="AJ22" s="26">
        <v>0</v>
      </c>
      <c r="AK22" s="26">
        <v>0</v>
      </c>
      <c r="AL22" s="26">
        <v>1</v>
      </c>
      <c r="AM22" s="26">
        <v>0</v>
      </c>
      <c r="AN22" s="26">
        <v>0</v>
      </c>
      <c r="AO22" s="26">
        <v>0</v>
      </c>
      <c r="AP22" s="28">
        <v>4</v>
      </c>
      <c r="AQ22" s="26">
        <v>5</v>
      </c>
      <c r="AR22" s="26">
        <v>4</v>
      </c>
      <c r="AS22" s="26">
        <v>4</v>
      </c>
      <c r="AT22" s="26">
        <v>0</v>
      </c>
      <c r="AU22" s="26">
        <v>3</v>
      </c>
      <c r="AV22" s="26">
        <v>3</v>
      </c>
      <c r="AW22" s="26">
        <v>0</v>
      </c>
      <c r="AX22" s="26">
        <v>0</v>
      </c>
      <c r="AY22" s="26">
        <v>0</v>
      </c>
      <c r="AZ22" s="28">
        <v>9</v>
      </c>
      <c r="BA22" s="28">
        <v>6.75</v>
      </c>
      <c r="BB22" s="28">
        <v>6.75</v>
      </c>
      <c r="BC22" s="28">
        <v>0</v>
      </c>
      <c r="BD22" s="28">
        <v>-1.7</v>
      </c>
      <c r="BE22" s="28">
        <v>2</v>
      </c>
      <c r="BF22" s="21"/>
      <c r="BG22" s="9" t="s">
        <v>33</v>
      </c>
      <c r="BH22" s="1" t="s">
        <v>172</v>
      </c>
      <c r="BI22" s="23" t="s">
        <v>172</v>
      </c>
      <c r="BJ22" s="26">
        <v>2</v>
      </c>
      <c r="BK22" s="26">
        <v>0</v>
      </c>
      <c r="BL22" s="26">
        <v>0</v>
      </c>
      <c r="BM22" s="26">
        <v>2</v>
      </c>
      <c r="BN22" s="26">
        <v>1</v>
      </c>
      <c r="BO22" s="26">
        <v>1</v>
      </c>
      <c r="BP22" s="26">
        <v>0.5</v>
      </c>
      <c r="BQ22" s="26">
        <v>0</v>
      </c>
      <c r="BR22" s="26">
        <v>0</v>
      </c>
      <c r="BS22" s="28">
        <v>2.3333333333333335</v>
      </c>
      <c r="BT22" s="26">
        <v>3</v>
      </c>
      <c r="BU22" s="26">
        <v>1</v>
      </c>
      <c r="BV22" s="26">
        <v>1</v>
      </c>
      <c r="BW22" s="26">
        <v>0</v>
      </c>
      <c r="BX22" s="26">
        <v>2</v>
      </c>
      <c r="BY22" s="26">
        <v>5</v>
      </c>
      <c r="BZ22" s="26">
        <v>0</v>
      </c>
      <c r="CA22" s="26">
        <v>0</v>
      </c>
      <c r="CB22" s="26">
        <v>1</v>
      </c>
      <c r="CC22" s="28">
        <v>3.86</v>
      </c>
      <c r="CD22" s="28">
        <v>19.29</v>
      </c>
      <c r="CE22" s="28">
        <v>7.71</v>
      </c>
      <c r="CF22" s="28">
        <v>0</v>
      </c>
      <c r="CG22" s="28">
        <v>1.7</v>
      </c>
      <c r="CH22" s="28">
        <v>2.14</v>
      </c>
    </row>
    <row r="23" spans="1:86" x14ac:dyDescent="0.3">
      <c r="A23" s="7" t="s">
        <v>33</v>
      </c>
      <c r="B23" s="1" t="s">
        <v>43</v>
      </c>
      <c r="C23" s="23" t="s">
        <v>43</v>
      </c>
      <c r="D23" s="26">
        <v>1</v>
      </c>
      <c r="E23" s="26">
        <v>0</v>
      </c>
      <c r="F23" s="26">
        <v>0</v>
      </c>
      <c r="G23" s="26">
        <v>0</v>
      </c>
      <c r="H23" s="26">
        <v>0</v>
      </c>
      <c r="I23" s="26">
        <v>0</v>
      </c>
      <c r="J23" s="26" t="s">
        <v>110</v>
      </c>
      <c r="K23" s="26">
        <v>0</v>
      </c>
      <c r="L23" s="26">
        <v>0</v>
      </c>
      <c r="M23" s="28">
        <v>1</v>
      </c>
      <c r="N23" s="26">
        <v>0</v>
      </c>
      <c r="O23" s="26">
        <v>0</v>
      </c>
      <c r="P23" s="26">
        <v>0</v>
      </c>
      <c r="Q23" s="26">
        <v>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0.5</v>
      </c>
      <c r="AB23" s="28">
        <v>0</v>
      </c>
      <c r="AC23" s="21"/>
      <c r="AD23" s="9" t="s">
        <v>33</v>
      </c>
      <c r="AE23" s="1" t="s">
        <v>183</v>
      </c>
      <c r="AF23" s="23" t="s">
        <v>183</v>
      </c>
      <c r="AG23" s="26">
        <v>1</v>
      </c>
      <c r="AH23" s="26">
        <v>1</v>
      </c>
      <c r="AI23" s="26">
        <v>0</v>
      </c>
      <c r="AJ23" s="26">
        <v>0</v>
      </c>
      <c r="AK23" s="26">
        <v>0</v>
      </c>
      <c r="AL23" s="26">
        <v>1</v>
      </c>
      <c r="AM23" s="26">
        <v>0</v>
      </c>
      <c r="AN23" s="26">
        <v>0</v>
      </c>
      <c r="AO23" s="26">
        <v>0</v>
      </c>
      <c r="AP23" s="28">
        <v>6.666666666666667</v>
      </c>
      <c r="AQ23" s="26">
        <v>9</v>
      </c>
      <c r="AR23" s="26">
        <v>8</v>
      </c>
      <c r="AS23" s="26">
        <v>8</v>
      </c>
      <c r="AT23" s="26">
        <v>1</v>
      </c>
      <c r="AU23" s="26">
        <v>2</v>
      </c>
      <c r="AV23" s="26">
        <v>4</v>
      </c>
      <c r="AW23" s="26">
        <v>0</v>
      </c>
      <c r="AX23" s="26">
        <v>0</v>
      </c>
      <c r="AY23" s="26">
        <v>0</v>
      </c>
      <c r="AZ23" s="28">
        <v>10.8</v>
      </c>
      <c r="BA23" s="28">
        <v>5.4</v>
      </c>
      <c r="BB23" s="28">
        <v>2.7</v>
      </c>
      <c r="BC23" s="28">
        <v>1.35</v>
      </c>
      <c r="BD23" s="28">
        <v>-4.3</v>
      </c>
      <c r="BE23" s="28">
        <v>1.65</v>
      </c>
      <c r="BF23" s="21"/>
      <c r="BG23" s="9" t="s">
        <v>33</v>
      </c>
      <c r="BH23" s="1" t="s">
        <v>173</v>
      </c>
      <c r="BI23" s="23" t="s">
        <v>173</v>
      </c>
      <c r="BJ23" s="26">
        <v>2</v>
      </c>
      <c r="BK23" s="26">
        <v>0</v>
      </c>
      <c r="BL23" s="26">
        <v>0</v>
      </c>
      <c r="BM23" s="26">
        <v>1</v>
      </c>
      <c r="BN23" s="26">
        <v>0</v>
      </c>
      <c r="BO23" s="26">
        <v>0</v>
      </c>
      <c r="BP23" s="26" t="s">
        <v>110</v>
      </c>
      <c r="BQ23" s="26">
        <v>0</v>
      </c>
      <c r="BR23" s="26">
        <v>0</v>
      </c>
      <c r="BS23" s="28">
        <v>3</v>
      </c>
      <c r="BT23" s="26">
        <v>1</v>
      </c>
      <c r="BU23" s="26">
        <v>0</v>
      </c>
      <c r="BV23" s="26">
        <v>0</v>
      </c>
      <c r="BW23" s="26">
        <v>0</v>
      </c>
      <c r="BX23" s="26">
        <v>0</v>
      </c>
      <c r="BY23" s="26">
        <v>1</v>
      </c>
      <c r="BZ23" s="26">
        <v>0</v>
      </c>
      <c r="CA23" s="26">
        <v>0</v>
      </c>
      <c r="CB23" s="26">
        <v>0</v>
      </c>
      <c r="CC23" s="28">
        <v>0</v>
      </c>
      <c r="CD23" s="28">
        <v>3</v>
      </c>
      <c r="CE23" s="28">
        <v>0</v>
      </c>
      <c r="CF23" s="28">
        <v>0</v>
      </c>
      <c r="CG23" s="28">
        <v>1.6</v>
      </c>
      <c r="CH23" s="28">
        <v>0.33</v>
      </c>
    </row>
    <row r="24" spans="1:86" x14ac:dyDescent="0.3">
      <c r="A24" s="7" t="s">
        <v>33</v>
      </c>
      <c r="B24" s="1" t="s">
        <v>46</v>
      </c>
      <c r="C24" s="23" t="s">
        <v>46</v>
      </c>
      <c r="D24" s="26">
        <v>2</v>
      </c>
      <c r="E24" s="26">
        <v>0</v>
      </c>
      <c r="F24" s="26">
        <v>0</v>
      </c>
      <c r="G24" s="26">
        <v>2</v>
      </c>
      <c r="H24" s="26">
        <v>1</v>
      </c>
      <c r="I24" s="26">
        <v>0</v>
      </c>
      <c r="J24" s="26">
        <v>1</v>
      </c>
      <c r="K24" s="26">
        <v>1</v>
      </c>
      <c r="L24" s="26">
        <v>0</v>
      </c>
      <c r="M24" s="28">
        <v>2</v>
      </c>
      <c r="N24" s="26">
        <v>1</v>
      </c>
      <c r="O24" s="26">
        <v>1</v>
      </c>
      <c r="P24" s="26">
        <v>1</v>
      </c>
      <c r="Q24" s="26">
        <v>1</v>
      </c>
      <c r="R24" s="26">
        <v>1</v>
      </c>
      <c r="S24" s="26">
        <v>1</v>
      </c>
      <c r="T24" s="26">
        <v>0</v>
      </c>
      <c r="U24" s="26">
        <v>0</v>
      </c>
      <c r="V24" s="26">
        <v>0</v>
      </c>
      <c r="W24" s="28">
        <v>4.5</v>
      </c>
      <c r="X24" s="28">
        <v>4.5</v>
      </c>
      <c r="Y24" s="28">
        <v>4.5</v>
      </c>
      <c r="Z24" s="28">
        <v>4.5</v>
      </c>
      <c r="AA24" s="28">
        <v>1.1000000000000001</v>
      </c>
      <c r="AB24" s="28">
        <v>1</v>
      </c>
      <c r="AC24" s="21"/>
      <c r="AD24" s="9" t="s">
        <v>33</v>
      </c>
      <c r="AE24" s="1" t="s">
        <v>77</v>
      </c>
      <c r="AF24" s="23" t="s">
        <v>77</v>
      </c>
      <c r="AG24" s="26">
        <v>2</v>
      </c>
      <c r="AH24" s="26">
        <v>0</v>
      </c>
      <c r="AI24" s="26">
        <v>0</v>
      </c>
      <c r="AJ24" s="26">
        <v>1</v>
      </c>
      <c r="AK24" s="26">
        <v>0</v>
      </c>
      <c r="AL24" s="26">
        <v>0</v>
      </c>
      <c r="AM24" s="26" t="s">
        <v>110</v>
      </c>
      <c r="AN24" s="26">
        <v>1</v>
      </c>
      <c r="AO24" s="26">
        <v>0</v>
      </c>
      <c r="AP24" s="28">
        <v>4.333333333333333</v>
      </c>
      <c r="AQ24" s="26">
        <v>2</v>
      </c>
      <c r="AR24" s="26">
        <v>0</v>
      </c>
      <c r="AS24" s="26">
        <v>0</v>
      </c>
      <c r="AT24" s="26">
        <v>0</v>
      </c>
      <c r="AU24" s="26">
        <v>2</v>
      </c>
      <c r="AV24" s="26">
        <v>1</v>
      </c>
      <c r="AW24" s="26">
        <v>0</v>
      </c>
      <c r="AX24" s="26">
        <v>0</v>
      </c>
      <c r="AY24" s="26">
        <v>0</v>
      </c>
      <c r="AZ24" s="28">
        <v>0</v>
      </c>
      <c r="BA24" s="28">
        <v>2.08</v>
      </c>
      <c r="BB24" s="28">
        <v>4.1500000000000004</v>
      </c>
      <c r="BC24" s="28">
        <v>0</v>
      </c>
      <c r="BD24" s="28">
        <v>2.2999999999999998</v>
      </c>
      <c r="BE24" s="28">
        <v>0.92</v>
      </c>
      <c r="BF24" s="21"/>
      <c r="BG24" s="9" t="s">
        <v>33</v>
      </c>
      <c r="BH24" s="1" t="s">
        <v>174</v>
      </c>
      <c r="BI24" s="23" t="s">
        <v>174</v>
      </c>
      <c r="BJ24" s="26">
        <v>2</v>
      </c>
      <c r="BK24" s="26">
        <v>2</v>
      </c>
      <c r="BL24" s="26">
        <v>0</v>
      </c>
      <c r="BM24" s="26">
        <v>0</v>
      </c>
      <c r="BN24" s="26">
        <v>0</v>
      </c>
      <c r="BO24" s="26">
        <v>1</v>
      </c>
      <c r="BP24" s="26">
        <v>0</v>
      </c>
      <c r="BQ24" s="26">
        <v>0</v>
      </c>
      <c r="BR24" s="26">
        <v>0</v>
      </c>
      <c r="BS24" s="28">
        <v>1.3333333333333333</v>
      </c>
      <c r="BT24" s="26">
        <v>7</v>
      </c>
      <c r="BU24" s="26">
        <v>12</v>
      </c>
      <c r="BV24" s="26">
        <v>12</v>
      </c>
      <c r="BW24" s="26">
        <v>0</v>
      </c>
      <c r="BX24" s="26">
        <v>7</v>
      </c>
      <c r="BY24" s="26">
        <v>2</v>
      </c>
      <c r="BZ24" s="26">
        <v>0</v>
      </c>
      <c r="CA24" s="26">
        <v>0</v>
      </c>
      <c r="CB24" s="26">
        <v>0</v>
      </c>
      <c r="CC24" s="28">
        <v>81</v>
      </c>
      <c r="CD24" s="28">
        <v>13.5</v>
      </c>
      <c r="CE24" s="28">
        <v>47.25</v>
      </c>
      <c r="CF24" s="28">
        <v>0</v>
      </c>
      <c r="CG24" s="28">
        <v>-11.1</v>
      </c>
      <c r="CH24" s="28">
        <v>10.5</v>
      </c>
    </row>
    <row r="25" spans="1:86" x14ac:dyDescent="0.3">
      <c r="A25" s="7" t="s">
        <v>33</v>
      </c>
      <c r="B25" s="1" t="s">
        <v>168</v>
      </c>
      <c r="C25" s="23" t="s">
        <v>70</v>
      </c>
      <c r="D25" s="26">
        <v>1</v>
      </c>
      <c r="E25" s="26">
        <v>1</v>
      </c>
      <c r="F25" s="26">
        <v>0</v>
      </c>
      <c r="G25" s="26">
        <v>0</v>
      </c>
      <c r="H25" s="26">
        <v>0</v>
      </c>
      <c r="I25" s="26">
        <v>1</v>
      </c>
      <c r="J25" s="26">
        <v>0</v>
      </c>
      <c r="K25" s="26">
        <v>0</v>
      </c>
      <c r="L25" s="26">
        <v>0</v>
      </c>
      <c r="M25" s="28">
        <v>7</v>
      </c>
      <c r="N25" s="26">
        <v>10</v>
      </c>
      <c r="O25" s="26">
        <v>5</v>
      </c>
      <c r="P25" s="26">
        <v>5</v>
      </c>
      <c r="Q25" s="26">
        <v>0</v>
      </c>
      <c r="R25" s="26">
        <v>2</v>
      </c>
      <c r="S25" s="26">
        <v>4</v>
      </c>
      <c r="T25" s="26">
        <v>0</v>
      </c>
      <c r="U25" s="26">
        <v>0</v>
      </c>
      <c r="V25" s="26">
        <v>1</v>
      </c>
      <c r="W25" s="28">
        <v>6.43</v>
      </c>
      <c r="X25" s="28">
        <v>5.14</v>
      </c>
      <c r="Y25" s="28">
        <v>2.57</v>
      </c>
      <c r="Z25" s="28">
        <v>0</v>
      </c>
      <c r="AA25" s="28">
        <v>-1.1000000000000001</v>
      </c>
      <c r="AB25" s="28">
        <v>1.71</v>
      </c>
      <c r="AC25" s="21"/>
      <c r="AD25" s="9" t="s">
        <v>33</v>
      </c>
      <c r="AE25" s="1" t="s">
        <v>79</v>
      </c>
      <c r="AF25" s="23" t="s">
        <v>79</v>
      </c>
      <c r="AG25" s="26">
        <v>5</v>
      </c>
      <c r="AH25" s="26">
        <v>0</v>
      </c>
      <c r="AI25" s="26">
        <v>0</v>
      </c>
      <c r="AJ25" s="26">
        <v>2</v>
      </c>
      <c r="AK25" s="26">
        <v>0</v>
      </c>
      <c r="AL25" s="26">
        <v>0</v>
      </c>
      <c r="AM25" s="26" t="s">
        <v>110</v>
      </c>
      <c r="AN25" s="26">
        <v>0</v>
      </c>
      <c r="AO25" s="26">
        <v>0</v>
      </c>
      <c r="AP25" s="28">
        <v>4.666666666666667</v>
      </c>
      <c r="AQ25" s="26">
        <v>5</v>
      </c>
      <c r="AR25" s="26">
        <v>2</v>
      </c>
      <c r="AS25" s="26">
        <v>2</v>
      </c>
      <c r="AT25" s="26">
        <v>0</v>
      </c>
      <c r="AU25" s="26">
        <v>1</v>
      </c>
      <c r="AV25" s="26">
        <v>1</v>
      </c>
      <c r="AW25" s="26">
        <v>0</v>
      </c>
      <c r="AX25" s="26">
        <v>0</v>
      </c>
      <c r="AY25" s="26">
        <v>1</v>
      </c>
      <c r="AZ25" s="28">
        <v>3.86</v>
      </c>
      <c r="BA25" s="28">
        <v>1.93</v>
      </c>
      <c r="BB25" s="28">
        <v>1.93</v>
      </c>
      <c r="BC25" s="28">
        <v>0</v>
      </c>
      <c r="BD25" s="28">
        <v>0.4</v>
      </c>
      <c r="BE25" s="28">
        <v>1.29</v>
      </c>
      <c r="BF25" s="21"/>
      <c r="BG25" s="9" t="s">
        <v>33</v>
      </c>
      <c r="BH25" s="1" t="s">
        <v>175</v>
      </c>
      <c r="BI25" s="23" t="s">
        <v>175</v>
      </c>
      <c r="BJ25" s="26">
        <v>3</v>
      </c>
      <c r="BK25" s="26">
        <v>0</v>
      </c>
      <c r="BL25" s="26">
        <v>0</v>
      </c>
      <c r="BM25" s="26">
        <v>3</v>
      </c>
      <c r="BN25" s="26">
        <v>1</v>
      </c>
      <c r="BO25" s="26">
        <v>0</v>
      </c>
      <c r="BP25" s="26">
        <v>1</v>
      </c>
      <c r="BQ25" s="26">
        <v>1</v>
      </c>
      <c r="BR25" s="26">
        <v>0</v>
      </c>
      <c r="BS25" s="28">
        <v>4</v>
      </c>
      <c r="BT25" s="26">
        <v>6</v>
      </c>
      <c r="BU25" s="26">
        <v>1</v>
      </c>
      <c r="BV25" s="26">
        <v>1</v>
      </c>
      <c r="BW25" s="26">
        <v>0</v>
      </c>
      <c r="BX25" s="26">
        <v>2</v>
      </c>
      <c r="BY25" s="26">
        <v>2</v>
      </c>
      <c r="BZ25" s="26">
        <v>0</v>
      </c>
      <c r="CA25" s="26">
        <v>0</v>
      </c>
      <c r="CB25" s="26">
        <v>0</v>
      </c>
      <c r="CC25" s="28">
        <v>2.25</v>
      </c>
      <c r="CD25" s="28">
        <v>4.5</v>
      </c>
      <c r="CE25" s="28">
        <v>4.5</v>
      </c>
      <c r="CF25" s="28">
        <v>0</v>
      </c>
      <c r="CG25" s="28">
        <v>2.2000000000000002</v>
      </c>
      <c r="CH25" s="28">
        <v>2</v>
      </c>
    </row>
    <row r="26" spans="1:86" x14ac:dyDescent="0.3">
      <c r="A26" s="7" t="s">
        <v>33</v>
      </c>
      <c r="B26" s="1" t="s">
        <v>48</v>
      </c>
      <c r="C26" s="23" t="s">
        <v>48</v>
      </c>
      <c r="D26" s="26">
        <v>2</v>
      </c>
      <c r="E26" s="26">
        <v>0</v>
      </c>
      <c r="F26" s="26">
        <v>0</v>
      </c>
      <c r="G26" s="26">
        <v>1</v>
      </c>
      <c r="H26" s="26">
        <v>0</v>
      </c>
      <c r="I26" s="26">
        <v>0</v>
      </c>
      <c r="J26" s="26" t="s">
        <v>110</v>
      </c>
      <c r="K26" s="26">
        <v>1</v>
      </c>
      <c r="L26" s="26">
        <v>0</v>
      </c>
      <c r="M26" s="28">
        <v>1.6666666666666665</v>
      </c>
      <c r="N26" s="26">
        <v>1</v>
      </c>
      <c r="O26" s="26">
        <v>1</v>
      </c>
      <c r="P26" s="26">
        <v>1</v>
      </c>
      <c r="Q26" s="26">
        <v>1</v>
      </c>
      <c r="R26" s="26">
        <v>1</v>
      </c>
      <c r="S26" s="26">
        <v>2</v>
      </c>
      <c r="T26" s="26">
        <v>0</v>
      </c>
      <c r="U26" s="26">
        <v>0</v>
      </c>
      <c r="V26" s="26">
        <v>0</v>
      </c>
      <c r="W26" s="28">
        <v>5.4</v>
      </c>
      <c r="X26" s="28">
        <v>10.8</v>
      </c>
      <c r="Y26" s="28">
        <v>5.4</v>
      </c>
      <c r="Z26" s="28">
        <v>5.4</v>
      </c>
      <c r="AA26" s="28">
        <v>0</v>
      </c>
      <c r="AB26" s="28">
        <v>1.2</v>
      </c>
      <c r="AC26" s="21"/>
      <c r="AD26" s="9" t="s">
        <v>33</v>
      </c>
      <c r="AE26" s="1" t="s">
        <v>80</v>
      </c>
      <c r="AF26" s="23" t="s">
        <v>80</v>
      </c>
      <c r="AG26" s="26">
        <v>2</v>
      </c>
      <c r="AH26" s="26">
        <v>2</v>
      </c>
      <c r="AI26" s="26">
        <v>0</v>
      </c>
      <c r="AJ26" s="26">
        <v>0</v>
      </c>
      <c r="AK26" s="26">
        <v>1</v>
      </c>
      <c r="AL26" s="26">
        <v>0</v>
      </c>
      <c r="AM26" s="26">
        <v>1</v>
      </c>
      <c r="AN26" s="26">
        <v>0</v>
      </c>
      <c r="AO26" s="26">
        <v>0</v>
      </c>
      <c r="AP26" s="28">
        <v>13.666666666666666</v>
      </c>
      <c r="AQ26" s="26">
        <v>12</v>
      </c>
      <c r="AR26" s="26">
        <v>6</v>
      </c>
      <c r="AS26" s="26">
        <v>6</v>
      </c>
      <c r="AT26" s="26">
        <v>2</v>
      </c>
      <c r="AU26" s="26">
        <v>4</v>
      </c>
      <c r="AV26" s="26">
        <v>7</v>
      </c>
      <c r="AW26" s="26">
        <v>0</v>
      </c>
      <c r="AX26" s="26">
        <v>1</v>
      </c>
      <c r="AY26" s="26">
        <v>0</v>
      </c>
      <c r="AZ26" s="28">
        <v>3.95</v>
      </c>
      <c r="BA26" s="28">
        <v>4.6100000000000003</v>
      </c>
      <c r="BB26" s="28">
        <v>2.63</v>
      </c>
      <c r="BC26" s="28">
        <v>1.32</v>
      </c>
      <c r="BD26" s="28">
        <v>2.5</v>
      </c>
      <c r="BE26" s="28">
        <v>1.17</v>
      </c>
      <c r="BF26" s="21"/>
      <c r="BG26" s="9" t="s">
        <v>33</v>
      </c>
      <c r="BH26" s="1" t="s">
        <v>176</v>
      </c>
      <c r="BI26" s="23" t="s">
        <v>176</v>
      </c>
      <c r="BJ26" s="26">
        <v>2</v>
      </c>
      <c r="BK26" s="26">
        <v>1</v>
      </c>
      <c r="BL26" s="26">
        <v>0</v>
      </c>
      <c r="BM26" s="26">
        <v>1</v>
      </c>
      <c r="BN26" s="26">
        <v>0</v>
      </c>
      <c r="BO26" s="26">
        <v>0</v>
      </c>
      <c r="BP26" s="26" t="s">
        <v>110</v>
      </c>
      <c r="BQ26" s="26">
        <v>0</v>
      </c>
      <c r="BR26" s="26">
        <v>0</v>
      </c>
      <c r="BS26" s="28">
        <v>8</v>
      </c>
      <c r="BT26" s="26">
        <v>6</v>
      </c>
      <c r="BU26" s="26">
        <v>2</v>
      </c>
      <c r="BV26" s="26">
        <v>2</v>
      </c>
      <c r="BW26" s="26">
        <v>0</v>
      </c>
      <c r="BX26" s="26">
        <v>1</v>
      </c>
      <c r="BY26" s="26">
        <v>4</v>
      </c>
      <c r="BZ26" s="26">
        <v>0</v>
      </c>
      <c r="CA26" s="26">
        <v>0</v>
      </c>
      <c r="CB26" s="26">
        <v>0</v>
      </c>
      <c r="CC26" s="28">
        <v>2.25</v>
      </c>
      <c r="CD26" s="28">
        <v>4.5</v>
      </c>
      <c r="CE26" s="28">
        <v>1.1200000000000001</v>
      </c>
      <c r="CF26" s="28">
        <v>0</v>
      </c>
      <c r="CG26" s="28">
        <v>2.4</v>
      </c>
      <c r="CH26" s="28">
        <v>0.88</v>
      </c>
    </row>
    <row r="27" spans="1:86" x14ac:dyDescent="0.3">
      <c r="A27" s="7" t="s">
        <v>33</v>
      </c>
      <c r="B27" s="1" t="s">
        <v>138</v>
      </c>
      <c r="C27" s="23" t="s">
        <v>143</v>
      </c>
      <c r="D27" s="26">
        <v>3</v>
      </c>
      <c r="E27" s="26">
        <v>0</v>
      </c>
      <c r="F27" s="26">
        <v>0</v>
      </c>
      <c r="G27" s="26">
        <v>1</v>
      </c>
      <c r="H27" s="26">
        <v>0</v>
      </c>
      <c r="I27" s="26">
        <v>0</v>
      </c>
      <c r="J27" s="26" t="s">
        <v>110</v>
      </c>
      <c r="K27" s="26">
        <v>0</v>
      </c>
      <c r="L27" s="26">
        <v>0</v>
      </c>
      <c r="M27" s="28">
        <v>6.666666666666667</v>
      </c>
      <c r="N27" s="26">
        <v>2</v>
      </c>
      <c r="O27" s="26">
        <v>0</v>
      </c>
      <c r="P27" s="26">
        <v>0</v>
      </c>
      <c r="Q27" s="26">
        <v>0</v>
      </c>
      <c r="R27" s="26">
        <v>2</v>
      </c>
      <c r="S27" s="26">
        <v>8</v>
      </c>
      <c r="T27" s="26">
        <v>0</v>
      </c>
      <c r="U27" s="26">
        <v>0</v>
      </c>
      <c r="V27" s="26">
        <v>0</v>
      </c>
      <c r="W27" s="28">
        <v>0</v>
      </c>
      <c r="X27" s="28">
        <v>10.8</v>
      </c>
      <c r="Y27" s="28">
        <v>2.7</v>
      </c>
      <c r="Z27" s="28">
        <v>0</v>
      </c>
      <c r="AA27" s="28">
        <v>4.0999999999999996</v>
      </c>
      <c r="AB27" s="28">
        <v>0.6</v>
      </c>
      <c r="AC27" s="21"/>
      <c r="AD27" s="9" t="s">
        <v>33</v>
      </c>
      <c r="AE27" s="1" t="s">
        <v>42</v>
      </c>
      <c r="AF27" s="23" t="s">
        <v>42</v>
      </c>
      <c r="AG27" s="26">
        <v>1</v>
      </c>
      <c r="AH27" s="26">
        <v>0</v>
      </c>
      <c r="AI27" s="26">
        <v>0</v>
      </c>
      <c r="AJ27" s="26">
        <v>1</v>
      </c>
      <c r="AK27" s="26">
        <v>1</v>
      </c>
      <c r="AL27" s="26">
        <v>0</v>
      </c>
      <c r="AM27" s="26">
        <v>1</v>
      </c>
      <c r="AN27" s="26">
        <v>0</v>
      </c>
      <c r="AO27" s="26">
        <v>0</v>
      </c>
      <c r="AP27" s="28">
        <v>2</v>
      </c>
      <c r="AQ27" s="26">
        <v>2</v>
      </c>
      <c r="AR27" s="26">
        <v>1</v>
      </c>
      <c r="AS27" s="26">
        <v>1</v>
      </c>
      <c r="AT27" s="26">
        <v>0</v>
      </c>
      <c r="AU27" s="26">
        <v>2</v>
      </c>
      <c r="AV27" s="26">
        <v>1</v>
      </c>
      <c r="AW27" s="26">
        <v>0</v>
      </c>
      <c r="AX27" s="26">
        <v>0</v>
      </c>
      <c r="AY27" s="26">
        <v>0</v>
      </c>
      <c r="AZ27" s="28">
        <v>4.5</v>
      </c>
      <c r="BA27" s="28">
        <v>4.5</v>
      </c>
      <c r="BB27" s="28">
        <v>9</v>
      </c>
      <c r="BC27" s="28">
        <v>0</v>
      </c>
      <c r="BD27" s="28">
        <v>1.1000000000000001</v>
      </c>
      <c r="BE27" s="28">
        <v>2</v>
      </c>
      <c r="BF27" s="21"/>
      <c r="BG27" s="9" t="s">
        <v>33</v>
      </c>
      <c r="BI27" s="23"/>
      <c r="BJ27" s="26"/>
      <c r="BK27" s="26"/>
      <c r="BL27" s="26"/>
      <c r="BM27" s="26"/>
      <c r="BN27" s="26"/>
      <c r="BO27" s="26"/>
      <c r="BP27" s="26"/>
      <c r="BQ27" s="26"/>
      <c r="BR27" s="26"/>
      <c r="BS27" s="28"/>
      <c r="BT27" s="26"/>
      <c r="BU27" s="26"/>
      <c r="BV27" s="26"/>
      <c r="BW27" s="26"/>
      <c r="BX27" s="26"/>
      <c r="BY27" s="26"/>
      <c r="BZ27" s="26"/>
      <c r="CA27" s="26"/>
      <c r="CB27" s="26"/>
      <c r="CC27" s="28"/>
      <c r="CD27" s="28"/>
      <c r="CE27" s="28"/>
      <c r="CF27" s="28"/>
      <c r="CG27" s="28"/>
      <c r="CH27" s="28"/>
    </row>
    <row r="28" spans="1:86" x14ac:dyDescent="0.3">
      <c r="A28" s="7"/>
      <c r="B28" s="4" t="s">
        <v>54</v>
      </c>
      <c r="C28" s="4"/>
      <c r="D28" s="4">
        <f t="shared" ref="D28:V28" si="3">SUM(D18:D27)</f>
        <v>13</v>
      </c>
      <c r="E28" s="4">
        <f t="shared" si="3"/>
        <v>5</v>
      </c>
      <c r="F28" s="4">
        <f t="shared" si="3"/>
        <v>0</v>
      </c>
      <c r="G28" s="4">
        <f t="shared" si="3"/>
        <v>4</v>
      </c>
      <c r="H28" s="4">
        <f t="shared" si="3"/>
        <v>2</v>
      </c>
      <c r="I28" s="4">
        <f t="shared" si="3"/>
        <v>2</v>
      </c>
      <c r="J28" s="4">
        <f t="shared" si="3"/>
        <v>2</v>
      </c>
      <c r="K28" s="4">
        <f t="shared" si="3"/>
        <v>2</v>
      </c>
      <c r="L28" s="4">
        <f t="shared" si="3"/>
        <v>0</v>
      </c>
      <c r="M28" s="13">
        <f t="shared" si="3"/>
        <v>43.666666666666664</v>
      </c>
      <c r="N28" s="4">
        <f t="shared" si="3"/>
        <v>42</v>
      </c>
      <c r="O28" s="4">
        <f t="shared" si="3"/>
        <v>22</v>
      </c>
      <c r="P28" s="4">
        <f t="shared" si="3"/>
        <v>21</v>
      </c>
      <c r="Q28" s="4">
        <f t="shared" si="3"/>
        <v>2</v>
      </c>
      <c r="R28" s="4">
        <f t="shared" si="3"/>
        <v>14</v>
      </c>
      <c r="S28" s="4">
        <f t="shared" si="3"/>
        <v>38</v>
      </c>
      <c r="T28" s="4">
        <f t="shared" si="3"/>
        <v>1</v>
      </c>
      <c r="U28" s="4">
        <f t="shared" si="3"/>
        <v>0</v>
      </c>
      <c r="V28" s="4">
        <f t="shared" si="3"/>
        <v>1</v>
      </c>
      <c r="W28" s="13">
        <f>(P28/M28)*9</f>
        <v>4.3282442748091601</v>
      </c>
      <c r="X28" s="13"/>
      <c r="Y28" s="13"/>
      <c r="Z28" s="4"/>
      <c r="AA28" s="4"/>
      <c r="AB28" s="13">
        <f>(R28+N28)/M28</f>
        <v>1.2824427480916032</v>
      </c>
      <c r="AC28" s="21"/>
      <c r="AD28" s="9"/>
      <c r="AE28" s="4" t="s">
        <v>54</v>
      </c>
      <c r="AF28" s="4"/>
      <c r="AG28" s="4">
        <f t="shared" ref="AG28:AY28" si="4">SUM(AG18:AG27)</f>
        <v>17</v>
      </c>
      <c r="AH28" s="4">
        <f t="shared" si="4"/>
        <v>9</v>
      </c>
      <c r="AI28" s="4">
        <f t="shared" si="4"/>
        <v>0</v>
      </c>
      <c r="AJ28" s="4">
        <f t="shared" si="4"/>
        <v>4</v>
      </c>
      <c r="AK28" s="4">
        <f t="shared" si="4"/>
        <v>5</v>
      </c>
      <c r="AL28" s="4">
        <f t="shared" si="4"/>
        <v>2</v>
      </c>
      <c r="AM28" s="4">
        <f t="shared" si="4"/>
        <v>4</v>
      </c>
      <c r="AN28" s="4">
        <f t="shared" si="4"/>
        <v>1</v>
      </c>
      <c r="AO28" s="4">
        <f t="shared" si="4"/>
        <v>0</v>
      </c>
      <c r="AP28" s="13">
        <f t="shared" si="4"/>
        <v>65</v>
      </c>
      <c r="AQ28" s="4">
        <f t="shared" si="4"/>
        <v>61</v>
      </c>
      <c r="AR28" s="4">
        <f t="shared" si="4"/>
        <v>31</v>
      </c>
      <c r="AS28" s="4">
        <f t="shared" si="4"/>
        <v>30</v>
      </c>
      <c r="AT28" s="4">
        <f t="shared" si="4"/>
        <v>6</v>
      </c>
      <c r="AU28" s="4">
        <f t="shared" si="4"/>
        <v>27</v>
      </c>
      <c r="AV28" s="4">
        <f t="shared" si="4"/>
        <v>33</v>
      </c>
      <c r="AW28" s="4">
        <f t="shared" si="4"/>
        <v>0</v>
      </c>
      <c r="AX28" s="4">
        <f t="shared" si="4"/>
        <v>1</v>
      </c>
      <c r="AY28" s="4">
        <f t="shared" si="4"/>
        <v>2</v>
      </c>
      <c r="AZ28" s="13">
        <f>(AS28/AP28)*9</f>
        <v>4.1538461538461542</v>
      </c>
      <c r="BA28" s="13"/>
      <c r="BB28" s="13"/>
      <c r="BC28" s="4"/>
      <c r="BD28" s="4"/>
      <c r="BE28" s="13">
        <f>(AU28+AQ28)/AP28</f>
        <v>1.3538461538461539</v>
      </c>
      <c r="BF28" s="21"/>
      <c r="BG28" s="9"/>
      <c r="BH28" s="4" t="s">
        <v>54</v>
      </c>
      <c r="BI28" s="4"/>
      <c r="BJ28" s="4">
        <f t="shared" ref="BJ28:CB28" si="5">SUM(BJ18:BJ27)</f>
        <v>16</v>
      </c>
      <c r="BK28" s="4">
        <f t="shared" si="5"/>
        <v>8</v>
      </c>
      <c r="BL28" s="4">
        <f t="shared" si="5"/>
        <v>1</v>
      </c>
      <c r="BM28" s="4">
        <f t="shared" si="5"/>
        <v>7</v>
      </c>
      <c r="BN28" s="4">
        <f t="shared" si="5"/>
        <v>5</v>
      </c>
      <c r="BO28" s="4">
        <f t="shared" si="5"/>
        <v>2</v>
      </c>
      <c r="BP28" s="4">
        <f t="shared" si="5"/>
        <v>4.5</v>
      </c>
      <c r="BQ28" s="4">
        <f t="shared" si="5"/>
        <v>1</v>
      </c>
      <c r="BR28" s="4">
        <f t="shared" si="5"/>
        <v>0</v>
      </c>
      <c r="BS28" s="13">
        <f t="shared" si="5"/>
        <v>55</v>
      </c>
      <c r="BT28" s="4">
        <f t="shared" si="5"/>
        <v>47</v>
      </c>
      <c r="BU28" s="4">
        <f t="shared" si="5"/>
        <v>27</v>
      </c>
      <c r="BV28" s="4">
        <f t="shared" si="5"/>
        <v>25</v>
      </c>
      <c r="BW28" s="4">
        <f t="shared" si="5"/>
        <v>2</v>
      </c>
      <c r="BX28" s="4">
        <f t="shared" si="5"/>
        <v>20</v>
      </c>
      <c r="BY28" s="4">
        <f t="shared" si="5"/>
        <v>33</v>
      </c>
      <c r="BZ28" s="4">
        <f t="shared" si="5"/>
        <v>0</v>
      </c>
      <c r="CA28" s="4">
        <f t="shared" si="5"/>
        <v>0</v>
      </c>
      <c r="CB28" s="4">
        <f t="shared" si="5"/>
        <v>1</v>
      </c>
      <c r="CC28" s="13">
        <f>(BV28/BS28)*9</f>
        <v>4.0909090909090908</v>
      </c>
      <c r="CD28" s="13"/>
      <c r="CE28" s="13"/>
      <c r="CF28" s="4"/>
      <c r="CG28" s="4"/>
      <c r="CH28" s="13">
        <f>(BX28+BT28)/BS28</f>
        <v>1.2181818181818183</v>
      </c>
    </row>
    <row r="29" spans="1:86" x14ac:dyDescent="0.3">
      <c r="A29" s="7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13"/>
      <c r="N29" s="4"/>
      <c r="O29" s="4"/>
      <c r="P29" s="4"/>
      <c r="Q29" s="4"/>
      <c r="R29" s="4"/>
      <c r="S29" s="4"/>
      <c r="T29" s="4"/>
      <c r="U29" s="4"/>
      <c r="V29" s="4"/>
      <c r="W29" s="13"/>
      <c r="X29" s="13"/>
      <c r="Y29" s="13"/>
      <c r="Z29" s="4"/>
      <c r="AA29" s="4"/>
      <c r="AB29" s="13"/>
      <c r="AC29" s="21"/>
      <c r="AD29" s="9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13"/>
      <c r="AQ29" s="4"/>
      <c r="AR29" s="4"/>
      <c r="AS29" s="4"/>
      <c r="AT29" s="4"/>
      <c r="AU29" s="4"/>
      <c r="AV29" s="4"/>
      <c r="AW29" s="4"/>
      <c r="AX29" s="4"/>
      <c r="AY29" s="4"/>
      <c r="AZ29" s="13"/>
      <c r="BA29" s="13"/>
      <c r="BB29" s="13"/>
      <c r="BC29" s="4"/>
      <c r="BD29" s="4"/>
      <c r="BE29" s="13"/>
      <c r="BF29" s="21"/>
      <c r="BG29" s="9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13"/>
      <c r="BT29" s="4"/>
      <c r="BU29" s="4"/>
      <c r="BV29" s="4"/>
      <c r="BW29" s="4"/>
      <c r="BX29" s="4"/>
      <c r="BY29" s="4"/>
      <c r="BZ29" s="4"/>
      <c r="CA29" s="4"/>
      <c r="CB29" s="4"/>
      <c r="CC29" s="13"/>
      <c r="CD29" s="13"/>
      <c r="CE29" s="13"/>
      <c r="CF29" s="4"/>
      <c r="CG29" s="4"/>
      <c r="CH29" s="13"/>
    </row>
    <row r="30" spans="1:86" x14ac:dyDescent="0.3">
      <c r="A30" s="7"/>
      <c r="D30" s="4" t="s">
        <v>95</v>
      </c>
      <c r="E30" s="4" t="s">
        <v>96</v>
      </c>
      <c r="F30" s="4" t="s">
        <v>92</v>
      </c>
      <c r="G30" s="4" t="s">
        <v>89</v>
      </c>
      <c r="H30" s="4" t="s">
        <v>97</v>
      </c>
      <c r="I30" s="4" t="s">
        <v>13</v>
      </c>
      <c r="J30" s="4" t="s">
        <v>17</v>
      </c>
      <c r="K30" s="4" t="s">
        <v>1</v>
      </c>
      <c r="L30" s="4" t="s">
        <v>2</v>
      </c>
      <c r="M30" s="4" t="s">
        <v>98</v>
      </c>
      <c r="N30" s="4" t="s">
        <v>99</v>
      </c>
      <c r="O30" s="4" t="s">
        <v>100</v>
      </c>
      <c r="P30" s="4" t="s">
        <v>101</v>
      </c>
      <c r="Q30" s="4" t="s">
        <v>3</v>
      </c>
      <c r="R30" s="4" t="s">
        <v>102</v>
      </c>
      <c r="S30" s="4" t="s">
        <v>103</v>
      </c>
      <c r="T30" s="4" t="s">
        <v>104</v>
      </c>
      <c r="U30" s="4" t="s">
        <v>105</v>
      </c>
      <c r="V30" s="4" t="s">
        <v>106</v>
      </c>
      <c r="W30" s="6" t="s">
        <v>0</v>
      </c>
      <c r="X30" s="6" t="s">
        <v>107</v>
      </c>
      <c r="Y30" s="6" t="s">
        <v>108</v>
      </c>
      <c r="AC30" s="21"/>
      <c r="AD30" s="9"/>
      <c r="AE30" s="4"/>
      <c r="AF30" s="8"/>
      <c r="AG30" s="4" t="s">
        <v>95</v>
      </c>
      <c r="AH30" s="4" t="s">
        <v>96</v>
      </c>
      <c r="AI30" s="4" t="s">
        <v>92</v>
      </c>
      <c r="AJ30" s="4" t="s">
        <v>89</v>
      </c>
      <c r="AK30" s="4" t="s">
        <v>97</v>
      </c>
      <c r="AL30" s="4" t="s">
        <v>13</v>
      </c>
      <c r="AM30" s="4" t="s">
        <v>17</v>
      </c>
      <c r="AN30" s="4" t="s">
        <v>1</v>
      </c>
      <c r="AO30" s="4" t="s">
        <v>2</v>
      </c>
      <c r="AP30" s="4" t="s">
        <v>98</v>
      </c>
      <c r="AQ30" s="4" t="s">
        <v>99</v>
      </c>
      <c r="AR30" s="4" t="s">
        <v>100</v>
      </c>
      <c r="AS30" s="4" t="s">
        <v>101</v>
      </c>
      <c r="AT30" s="4" t="s">
        <v>3</v>
      </c>
      <c r="AU30" s="4" t="s">
        <v>102</v>
      </c>
      <c r="AV30" s="4" t="s">
        <v>103</v>
      </c>
      <c r="AW30" s="4" t="s">
        <v>104</v>
      </c>
      <c r="AX30" s="4" t="s">
        <v>105</v>
      </c>
      <c r="AY30" s="4" t="s">
        <v>106</v>
      </c>
      <c r="AZ30" s="4" t="s">
        <v>0</v>
      </c>
      <c r="BA30" s="4" t="s">
        <v>107</v>
      </c>
      <c r="BB30" s="4" t="s">
        <v>108</v>
      </c>
      <c r="BC30" s="10"/>
      <c r="BD30" s="10"/>
      <c r="BE30" s="10"/>
      <c r="BF30" s="21"/>
      <c r="BG30" s="9"/>
      <c r="BI30" s="8"/>
      <c r="BJ30" s="4" t="s">
        <v>95</v>
      </c>
      <c r="BK30" s="4" t="s">
        <v>96</v>
      </c>
      <c r="BL30" s="4" t="s">
        <v>92</v>
      </c>
      <c r="BM30" s="4" t="s">
        <v>89</v>
      </c>
      <c r="BN30" s="4" t="s">
        <v>97</v>
      </c>
      <c r="BO30" s="4" t="s">
        <v>13</v>
      </c>
      <c r="BP30" s="4" t="s">
        <v>17</v>
      </c>
      <c r="BQ30" s="4" t="s">
        <v>1</v>
      </c>
      <c r="BR30" s="4" t="s">
        <v>2</v>
      </c>
      <c r="BS30" s="4" t="s">
        <v>98</v>
      </c>
      <c r="BT30" s="4" t="s">
        <v>99</v>
      </c>
      <c r="BU30" s="4" t="s">
        <v>100</v>
      </c>
      <c r="BV30" s="4" t="s">
        <v>101</v>
      </c>
      <c r="BW30" s="4" t="s">
        <v>3</v>
      </c>
      <c r="BX30" s="4" t="s">
        <v>102</v>
      </c>
      <c r="BY30" s="4" t="s">
        <v>103</v>
      </c>
      <c r="BZ30" s="4" t="s">
        <v>104</v>
      </c>
      <c r="CA30" s="4" t="s">
        <v>105</v>
      </c>
      <c r="CB30" s="4" t="s">
        <v>106</v>
      </c>
      <c r="CC30" s="4" t="s">
        <v>0</v>
      </c>
      <c r="CD30" s="4" t="s">
        <v>107</v>
      </c>
      <c r="CE30" s="4" t="s">
        <v>108</v>
      </c>
      <c r="CF30" s="10"/>
      <c r="CG30" s="10"/>
      <c r="CH30" s="10"/>
    </row>
    <row r="31" spans="1:86" x14ac:dyDescent="0.3">
      <c r="A31" s="7" t="s">
        <v>51</v>
      </c>
      <c r="B31" s="1" t="s">
        <v>169</v>
      </c>
      <c r="C31" s="23" t="s">
        <v>169</v>
      </c>
      <c r="D31" s="26">
        <v>7</v>
      </c>
      <c r="E31" s="26">
        <v>6</v>
      </c>
      <c r="F31" s="26">
        <v>24</v>
      </c>
      <c r="G31" s="26">
        <v>3</v>
      </c>
      <c r="H31" s="26">
        <v>9</v>
      </c>
      <c r="I31" s="26">
        <v>3</v>
      </c>
      <c r="J31" s="26">
        <v>0</v>
      </c>
      <c r="K31" s="26">
        <v>0</v>
      </c>
      <c r="L31" s="26">
        <v>8</v>
      </c>
      <c r="M31" s="26">
        <v>4</v>
      </c>
      <c r="N31" s="26">
        <v>1</v>
      </c>
      <c r="O31" s="26">
        <v>0</v>
      </c>
      <c r="P31" s="26">
        <v>1</v>
      </c>
      <c r="Q31" s="26">
        <v>0</v>
      </c>
      <c r="R31" s="26">
        <v>0</v>
      </c>
      <c r="S31" s="26">
        <v>0</v>
      </c>
      <c r="T31" s="26">
        <v>0</v>
      </c>
      <c r="U31" s="26">
        <v>1</v>
      </c>
      <c r="V31" s="26">
        <v>0</v>
      </c>
      <c r="W31" s="27">
        <v>0.375</v>
      </c>
      <c r="X31" s="27">
        <v>0.46400000000000002</v>
      </c>
      <c r="Y31" s="27">
        <v>0.5</v>
      </c>
      <c r="AC31" s="21"/>
      <c r="AD31" s="9" t="s">
        <v>51</v>
      </c>
      <c r="AE31" s="1" t="s">
        <v>62</v>
      </c>
      <c r="AF31" s="23" t="s">
        <v>62</v>
      </c>
      <c r="AG31" s="26">
        <v>6</v>
      </c>
      <c r="AH31" s="26">
        <v>6</v>
      </c>
      <c r="AI31" s="26">
        <v>21</v>
      </c>
      <c r="AJ31" s="26">
        <v>4</v>
      </c>
      <c r="AK31" s="26">
        <v>6</v>
      </c>
      <c r="AL31" s="26">
        <v>1</v>
      </c>
      <c r="AM31" s="26">
        <v>0</v>
      </c>
      <c r="AN31" s="26">
        <v>4</v>
      </c>
      <c r="AO31" s="26">
        <v>7</v>
      </c>
      <c r="AP31" s="26">
        <v>2</v>
      </c>
      <c r="AQ31" s="26">
        <v>0</v>
      </c>
      <c r="AR31" s="26">
        <v>1</v>
      </c>
      <c r="AS31" s="26">
        <v>10</v>
      </c>
      <c r="AT31" s="26">
        <v>1</v>
      </c>
      <c r="AU31" s="26">
        <v>0</v>
      </c>
      <c r="AV31" s="26">
        <v>0</v>
      </c>
      <c r="AW31" s="26">
        <v>0</v>
      </c>
      <c r="AX31" s="26">
        <v>0</v>
      </c>
      <c r="AY31" s="26">
        <v>0</v>
      </c>
      <c r="AZ31" s="27">
        <v>0.28599999999999998</v>
      </c>
      <c r="BA31" s="27">
        <v>0.375</v>
      </c>
      <c r="BB31" s="27">
        <v>0.90500000000000003</v>
      </c>
      <c r="BC31" s="10"/>
      <c r="BD31" s="10"/>
      <c r="BE31" s="10"/>
      <c r="BF31" s="21"/>
      <c r="BG31" s="9" t="s">
        <v>51</v>
      </c>
      <c r="BH31" s="1" t="s">
        <v>185</v>
      </c>
      <c r="BI31" s="23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</row>
    <row r="32" spans="1:86" x14ac:dyDescent="0.3">
      <c r="A32" s="7" t="s">
        <v>53</v>
      </c>
      <c r="B32" s="1" t="s">
        <v>167</v>
      </c>
      <c r="AC32" s="21"/>
      <c r="AD32" s="9" t="s">
        <v>53</v>
      </c>
      <c r="AE32" s="46" t="s">
        <v>55</v>
      </c>
      <c r="BF32" s="21"/>
      <c r="BG32" s="9" t="s">
        <v>53</v>
      </c>
      <c r="BH32" s="9"/>
    </row>
    <row r="33" spans="1:86" x14ac:dyDescent="0.3">
      <c r="A33" s="7"/>
      <c r="B33" s="9"/>
      <c r="AC33" s="21"/>
      <c r="AD33" s="9"/>
      <c r="AE33" s="9"/>
      <c r="BF33" s="21"/>
      <c r="BG33" s="9"/>
      <c r="BH33" s="9"/>
    </row>
    <row r="34" spans="1:86" x14ac:dyDescent="0.3">
      <c r="A34" s="7"/>
      <c r="B34" s="9"/>
      <c r="AC34" s="21"/>
      <c r="AD34" s="9"/>
      <c r="AE34" s="9"/>
      <c r="BF34" s="21"/>
      <c r="BG34" s="9"/>
      <c r="BH34" s="9"/>
    </row>
    <row r="35" spans="1:86" x14ac:dyDescent="0.3">
      <c r="A35" s="4" t="s">
        <v>134</v>
      </c>
      <c r="B35" s="4"/>
      <c r="AC35" s="21"/>
      <c r="AD35" s="4" t="s">
        <v>135</v>
      </c>
      <c r="AE35" s="4"/>
      <c r="BF35" s="21"/>
      <c r="BG35" s="4" t="s">
        <v>133</v>
      </c>
      <c r="BH35" s="4"/>
    </row>
    <row r="36" spans="1:86" x14ac:dyDescent="0.3">
      <c r="C36" s="4" t="s">
        <v>94</v>
      </c>
      <c r="D36" s="4" t="s">
        <v>95</v>
      </c>
      <c r="E36" s="4" t="s">
        <v>96</v>
      </c>
      <c r="F36" s="4" t="s">
        <v>92</v>
      </c>
      <c r="G36" s="4" t="s">
        <v>89</v>
      </c>
      <c r="H36" s="4" t="s">
        <v>97</v>
      </c>
      <c r="I36" s="4" t="s">
        <v>13</v>
      </c>
      <c r="J36" s="4" t="s">
        <v>17</v>
      </c>
      <c r="K36" s="4" t="s">
        <v>1</v>
      </c>
      <c r="L36" s="4" t="s">
        <v>2</v>
      </c>
      <c r="M36" s="4" t="s">
        <v>98</v>
      </c>
      <c r="N36" s="4" t="s">
        <v>99</v>
      </c>
      <c r="O36" s="4" t="s">
        <v>100</v>
      </c>
      <c r="P36" s="4" t="s">
        <v>101</v>
      </c>
      <c r="Q36" s="4" t="s">
        <v>3</v>
      </c>
      <c r="R36" s="4" t="s">
        <v>102</v>
      </c>
      <c r="S36" s="4" t="s">
        <v>103</v>
      </c>
      <c r="T36" s="4" t="s">
        <v>104</v>
      </c>
      <c r="U36" s="4" t="s">
        <v>105</v>
      </c>
      <c r="V36" s="4" t="s">
        <v>106</v>
      </c>
      <c r="W36" s="6" t="s">
        <v>0</v>
      </c>
      <c r="X36" s="6" t="s">
        <v>107</v>
      </c>
      <c r="Y36" s="6" t="s">
        <v>108</v>
      </c>
      <c r="AC36" s="21"/>
      <c r="AF36" s="4" t="s">
        <v>94</v>
      </c>
      <c r="AG36" s="4" t="s">
        <v>95</v>
      </c>
      <c r="AH36" s="4" t="s">
        <v>96</v>
      </c>
      <c r="AI36" s="4" t="s">
        <v>92</v>
      </c>
      <c r="AJ36" s="4" t="s">
        <v>89</v>
      </c>
      <c r="AK36" s="4" t="s">
        <v>97</v>
      </c>
      <c r="AL36" s="4" t="s">
        <v>13</v>
      </c>
      <c r="AM36" s="4" t="s">
        <v>17</v>
      </c>
      <c r="AN36" s="4" t="s">
        <v>1</v>
      </c>
      <c r="AO36" s="4" t="s">
        <v>2</v>
      </c>
      <c r="AP36" s="4" t="s">
        <v>98</v>
      </c>
      <c r="AQ36" s="4" t="s">
        <v>99</v>
      </c>
      <c r="AR36" s="4" t="s">
        <v>100</v>
      </c>
      <c r="AS36" s="4" t="s">
        <v>101</v>
      </c>
      <c r="AT36" s="4" t="s">
        <v>3</v>
      </c>
      <c r="AU36" s="4" t="s">
        <v>102</v>
      </c>
      <c r="AV36" s="4" t="s">
        <v>103</v>
      </c>
      <c r="AW36" s="4" t="s">
        <v>104</v>
      </c>
      <c r="AX36" s="4" t="s">
        <v>105</v>
      </c>
      <c r="AY36" s="4" t="s">
        <v>106</v>
      </c>
      <c r="AZ36" s="4" t="s">
        <v>0</v>
      </c>
      <c r="BA36" s="4" t="s">
        <v>107</v>
      </c>
      <c r="BB36" s="4" t="s">
        <v>108</v>
      </c>
      <c r="BF36" s="21"/>
      <c r="BI36" s="4" t="s">
        <v>94</v>
      </c>
      <c r="BJ36" s="4" t="s">
        <v>95</v>
      </c>
      <c r="BK36" s="4" t="s">
        <v>96</v>
      </c>
      <c r="BL36" s="4" t="s">
        <v>92</v>
      </c>
      <c r="BM36" s="4" t="s">
        <v>89</v>
      </c>
      <c r="BN36" s="4" t="s">
        <v>97</v>
      </c>
      <c r="BO36" s="4" t="s">
        <v>13</v>
      </c>
      <c r="BP36" s="4" t="s">
        <v>17</v>
      </c>
      <c r="BQ36" s="4" t="s">
        <v>1</v>
      </c>
      <c r="BR36" s="4" t="s">
        <v>2</v>
      </c>
      <c r="BS36" s="4" t="s">
        <v>98</v>
      </c>
      <c r="BT36" s="4" t="s">
        <v>99</v>
      </c>
      <c r="BU36" s="4" t="s">
        <v>100</v>
      </c>
      <c r="BV36" s="4" t="s">
        <v>101</v>
      </c>
      <c r="BW36" s="4" t="s">
        <v>3</v>
      </c>
      <c r="BX36" s="4" t="s">
        <v>102</v>
      </c>
      <c r="BY36" s="4" t="s">
        <v>103</v>
      </c>
      <c r="BZ36" s="4" t="s">
        <v>104</v>
      </c>
      <c r="CA36" s="4" t="s">
        <v>105</v>
      </c>
      <c r="CB36" s="4" t="s">
        <v>106</v>
      </c>
      <c r="CC36" s="4" t="s">
        <v>0</v>
      </c>
      <c r="CD36" s="4" t="s">
        <v>107</v>
      </c>
      <c r="CE36" s="4" t="s">
        <v>108</v>
      </c>
    </row>
    <row r="37" spans="1:86" x14ac:dyDescent="0.3">
      <c r="A37" s="9" t="s">
        <v>8</v>
      </c>
      <c r="B37" s="1" t="s">
        <v>155</v>
      </c>
      <c r="C37" s="23" t="s">
        <v>184</v>
      </c>
      <c r="D37" s="26">
        <v>5</v>
      </c>
      <c r="E37" s="26">
        <v>5</v>
      </c>
      <c r="F37" s="26">
        <v>19</v>
      </c>
      <c r="G37" s="26">
        <v>0</v>
      </c>
      <c r="H37" s="26">
        <v>4</v>
      </c>
      <c r="I37" s="26">
        <v>0</v>
      </c>
      <c r="J37" s="26">
        <v>0</v>
      </c>
      <c r="K37" s="26">
        <v>0</v>
      </c>
      <c r="L37" s="26">
        <v>2</v>
      </c>
      <c r="M37" s="26">
        <v>1</v>
      </c>
      <c r="N37" s="26">
        <v>0</v>
      </c>
      <c r="O37" s="26">
        <v>0</v>
      </c>
      <c r="P37" s="26">
        <v>2</v>
      </c>
      <c r="Q37" s="26">
        <v>0</v>
      </c>
      <c r="R37" s="26">
        <v>1</v>
      </c>
      <c r="S37" s="26">
        <v>0</v>
      </c>
      <c r="T37" s="26">
        <v>0</v>
      </c>
      <c r="U37" s="26">
        <v>2</v>
      </c>
      <c r="V37" s="26">
        <v>0</v>
      </c>
      <c r="W37" s="27">
        <v>0.21099999999999999</v>
      </c>
      <c r="X37" s="27">
        <v>0.25</v>
      </c>
      <c r="Y37" s="27">
        <v>0.21099999999999999</v>
      </c>
      <c r="AC37" s="21"/>
      <c r="AD37" s="9" t="s">
        <v>8</v>
      </c>
      <c r="AE37" s="1" t="s">
        <v>56</v>
      </c>
      <c r="AF37" s="23" t="s">
        <v>56</v>
      </c>
      <c r="AG37" s="26">
        <v>6</v>
      </c>
      <c r="AH37" s="26">
        <v>5</v>
      </c>
      <c r="AI37" s="26">
        <v>16</v>
      </c>
      <c r="AJ37" s="26">
        <v>3</v>
      </c>
      <c r="AK37" s="26">
        <v>5</v>
      </c>
      <c r="AL37" s="26">
        <v>0</v>
      </c>
      <c r="AM37" s="26">
        <v>0</v>
      </c>
      <c r="AN37" s="26">
        <v>0</v>
      </c>
      <c r="AO37" s="26">
        <v>0</v>
      </c>
      <c r="AP37" s="26">
        <v>7</v>
      </c>
      <c r="AQ37" s="26">
        <v>0</v>
      </c>
      <c r="AR37" s="26">
        <v>1</v>
      </c>
      <c r="AS37" s="26">
        <v>6</v>
      </c>
      <c r="AT37" s="26">
        <v>0</v>
      </c>
      <c r="AU37" s="26">
        <v>1</v>
      </c>
      <c r="AV37" s="26">
        <v>0</v>
      </c>
      <c r="AW37" s="26">
        <v>0</v>
      </c>
      <c r="AX37" s="26">
        <v>0</v>
      </c>
      <c r="AY37" s="26">
        <v>0</v>
      </c>
      <c r="AZ37" s="27">
        <v>0.312</v>
      </c>
      <c r="BA37" s="27">
        <v>0.54200000000000004</v>
      </c>
      <c r="BB37" s="27">
        <v>0.312</v>
      </c>
      <c r="BF37" s="21"/>
      <c r="BG37" s="9" t="s">
        <v>8</v>
      </c>
      <c r="BH37" s="24" t="s">
        <v>148</v>
      </c>
      <c r="BI37" s="23" t="s">
        <v>148</v>
      </c>
      <c r="BJ37" s="26">
        <v>3</v>
      </c>
      <c r="BK37" s="26">
        <v>3</v>
      </c>
      <c r="BL37" s="26">
        <v>8</v>
      </c>
      <c r="BM37" s="26">
        <v>2</v>
      </c>
      <c r="BN37" s="26">
        <v>3</v>
      </c>
      <c r="BO37" s="26">
        <v>1</v>
      </c>
      <c r="BP37" s="26">
        <v>0</v>
      </c>
      <c r="BQ37" s="26">
        <v>1</v>
      </c>
      <c r="BR37" s="26">
        <v>2</v>
      </c>
      <c r="BS37" s="26">
        <v>4</v>
      </c>
      <c r="BT37" s="26">
        <v>1</v>
      </c>
      <c r="BU37" s="26">
        <v>0</v>
      </c>
      <c r="BV37" s="26">
        <v>0</v>
      </c>
      <c r="BW37" s="26">
        <v>0</v>
      </c>
      <c r="BX37" s="26">
        <v>0</v>
      </c>
      <c r="BY37" s="26">
        <v>0</v>
      </c>
      <c r="BZ37" s="26">
        <v>0</v>
      </c>
      <c r="CA37" s="26">
        <v>0</v>
      </c>
      <c r="CB37" s="26">
        <v>0</v>
      </c>
      <c r="CC37" s="27">
        <v>0.375</v>
      </c>
      <c r="CD37" s="27">
        <v>0.58299999999999996</v>
      </c>
      <c r="CE37" s="27">
        <v>0.875</v>
      </c>
    </row>
    <row r="38" spans="1:86" x14ac:dyDescent="0.3">
      <c r="A38" s="9" t="s">
        <v>10</v>
      </c>
      <c r="B38" s="1" t="s">
        <v>12</v>
      </c>
      <c r="C38" s="23" t="s">
        <v>12</v>
      </c>
      <c r="D38" s="26">
        <v>7</v>
      </c>
      <c r="E38" s="26">
        <v>6</v>
      </c>
      <c r="F38" s="26">
        <v>22</v>
      </c>
      <c r="G38" s="26">
        <v>4</v>
      </c>
      <c r="H38" s="26">
        <v>6</v>
      </c>
      <c r="I38" s="26">
        <v>1</v>
      </c>
      <c r="J38" s="26">
        <v>0</v>
      </c>
      <c r="K38" s="26">
        <v>2</v>
      </c>
      <c r="L38" s="26">
        <v>5</v>
      </c>
      <c r="M38" s="26">
        <v>6</v>
      </c>
      <c r="N38" s="26">
        <v>0</v>
      </c>
      <c r="O38" s="26">
        <v>0</v>
      </c>
      <c r="P38" s="26">
        <v>2</v>
      </c>
      <c r="Q38" s="26">
        <v>1</v>
      </c>
      <c r="R38" s="26">
        <v>1</v>
      </c>
      <c r="S38" s="26">
        <v>0</v>
      </c>
      <c r="T38" s="26">
        <v>0</v>
      </c>
      <c r="U38" s="26">
        <v>0</v>
      </c>
      <c r="V38" s="26">
        <v>0</v>
      </c>
      <c r="W38" s="27">
        <v>0.27300000000000002</v>
      </c>
      <c r="X38" s="27">
        <v>0.42899999999999999</v>
      </c>
      <c r="Y38" s="27">
        <v>0.59099999999999997</v>
      </c>
      <c r="AC38" s="21"/>
      <c r="AD38" s="9" t="s">
        <v>10</v>
      </c>
      <c r="AE38" s="1" t="s">
        <v>11</v>
      </c>
      <c r="AF38" s="23" t="s">
        <v>11</v>
      </c>
      <c r="AG38" s="26">
        <v>6</v>
      </c>
      <c r="AH38" s="26">
        <v>6</v>
      </c>
      <c r="AI38" s="26">
        <v>22</v>
      </c>
      <c r="AJ38" s="26">
        <v>3</v>
      </c>
      <c r="AK38" s="26">
        <v>6</v>
      </c>
      <c r="AL38" s="26">
        <v>0</v>
      </c>
      <c r="AM38" s="26">
        <v>0</v>
      </c>
      <c r="AN38" s="26">
        <v>0</v>
      </c>
      <c r="AO38" s="26">
        <v>1</v>
      </c>
      <c r="AP38" s="26">
        <v>1</v>
      </c>
      <c r="AQ38" s="26">
        <v>1</v>
      </c>
      <c r="AR38" s="26">
        <v>0</v>
      </c>
      <c r="AS38" s="26">
        <v>3</v>
      </c>
      <c r="AT38" s="26">
        <v>1</v>
      </c>
      <c r="AU38" s="26">
        <v>0</v>
      </c>
      <c r="AV38" s="26">
        <v>0</v>
      </c>
      <c r="AW38" s="26">
        <v>0</v>
      </c>
      <c r="AX38" s="26">
        <v>1</v>
      </c>
      <c r="AY38" s="26">
        <v>0</v>
      </c>
      <c r="AZ38" s="27">
        <v>0.27300000000000002</v>
      </c>
      <c r="BA38" s="27">
        <v>0.30399999999999999</v>
      </c>
      <c r="BB38" s="27">
        <v>0.27300000000000002</v>
      </c>
      <c r="BF38" s="21"/>
      <c r="BG38" s="9" t="s">
        <v>10</v>
      </c>
      <c r="BH38" s="24" t="s">
        <v>57</v>
      </c>
      <c r="BI38" s="23" t="s">
        <v>57</v>
      </c>
      <c r="BJ38" s="26">
        <v>7</v>
      </c>
      <c r="BK38" s="26">
        <v>7</v>
      </c>
      <c r="BL38" s="26">
        <v>23</v>
      </c>
      <c r="BM38" s="26">
        <v>5</v>
      </c>
      <c r="BN38" s="26">
        <v>10</v>
      </c>
      <c r="BO38" s="26">
        <v>4</v>
      </c>
      <c r="BP38" s="26">
        <v>0</v>
      </c>
      <c r="BQ38" s="26">
        <v>2</v>
      </c>
      <c r="BR38" s="26">
        <v>6</v>
      </c>
      <c r="BS38" s="26">
        <v>5</v>
      </c>
      <c r="BT38" s="26">
        <v>1</v>
      </c>
      <c r="BU38" s="26">
        <v>0</v>
      </c>
      <c r="BV38" s="26">
        <v>1</v>
      </c>
      <c r="BW38" s="26">
        <v>0</v>
      </c>
      <c r="BX38" s="26">
        <v>0</v>
      </c>
      <c r="BY38" s="26">
        <v>1</v>
      </c>
      <c r="BZ38" s="26">
        <v>0</v>
      </c>
      <c r="CA38" s="26">
        <v>1</v>
      </c>
      <c r="CB38" s="26">
        <v>0</v>
      </c>
      <c r="CC38" s="27">
        <v>0.435</v>
      </c>
      <c r="CD38" s="27">
        <v>0.53600000000000003</v>
      </c>
      <c r="CE38" s="27">
        <v>0.87</v>
      </c>
    </row>
    <row r="39" spans="1:86" x14ac:dyDescent="0.3">
      <c r="A39" s="9" t="s">
        <v>13</v>
      </c>
      <c r="B39" s="1" t="s">
        <v>14</v>
      </c>
      <c r="C39" s="23" t="s">
        <v>14</v>
      </c>
      <c r="D39" s="26">
        <v>7</v>
      </c>
      <c r="E39" s="26">
        <v>6</v>
      </c>
      <c r="F39" s="26">
        <v>26</v>
      </c>
      <c r="G39" s="26">
        <v>4</v>
      </c>
      <c r="H39" s="26">
        <v>10</v>
      </c>
      <c r="I39" s="26">
        <v>4</v>
      </c>
      <c r="J39" s="26">
        <v>1</v>
      </c>
      <c r="K39" s="26">
        <v>0</v>
      </c>
      <c r="L39" s="26">
        <v>3</v>
      </c>
      <c r="M39" s="26">
        <v>2</v>
      </c>
      <c r="N39" s="26">
        <v>0</v>
      </c>
      <c r="O39" s="26">
        <v>1</v>
      </c>
      <c r="P39" s="26">
        <v>5</v>
      </c>
      <c r="Q39" s="26">
        <v>3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7">
        <v>0.38500000000000001</v>
      </c>
      <c r="X39" s="27">
        <v>0.44800000000000001</v>
      </c>
      <c r="Y39" s="27">
        <v>0.61499999999999999</v>
      </c>
      <c r="AC39" s="21"/>
      <c r="AD39" s="9" t="s">
        <v>13</v>
      </c>
      <c r="AE39" s="1" t="s">
        <v>60</v>
      </c>
      <c r="AF39" s="23" t="s">
        <v>60</v>
      </c>
      <c r="AG39" s="26">
        <v>6</v>
      </c>
      <c r="AH39" s="26">
        <v>5</v>
      </c>
      <c r="AI39" s="26">
        <v>20</v>
      </c>
      <c r="AJ39" s="26">
        <v>3</v>
      </c>
      <c r="AK39" s="26">
        <v>7</v>
      </c>
      <c r="AL39" s="26">
        <v>1</v>
      </c>
      <c r="AM39" s="26">
        <v>0</v>
      </c>
      <c r="AN39" s="26">
        <v>0</v>
      </c>
      <c r="AO39" s="26">
        <v>6</v>
      </c>
      <c r="AP39" s="26">
        <v>3</v>
      </c>
      <c r="AQ39" s="26">
        <v>0</v>
      </c>
      <c r="AR39" s="26">
        <v>0</v>
      </c>
      <c r="AS39" s="26">
        <v>0</v>
      </c>
      <c r="AT39" s="26">
        <v>1</v>
      </c>
      <c r="AU39" s="26">
        <v>0</v>
      </c>
      <c r="AV39" s="26">
        <v>0</v>
      </c>
      <c r="AW39" s="26">
        <v>0</v>
      </c>
      <c r="AX39" s="26">
        <v>0</v>
      </c>
      <c r="AY39" s="26">
        <v>0</v>
      </c>
      <c r="AZ39" s="27">
        <v>0.35</v>
      </c>
      <c r="BA39" s="27">
        <v>0.435</v>
      </c>
      <c r="BB39" s="27">
        <v>0.4</v>
      </c>
      <c r="BF39" s="21"/>
      <c r="BG39" s="9" t="s">
        <v>13</v>
      </c>
      <c r="BH39" s="24" t="s">
        <v>149</v>
      </c>
      <c r="BI39" s="23" t="s">
        <v>149</v>
      </c>
      <c r="BJ39" s="26">
        <v>7</v>
      </c>
      <c r="BK39" s="26">
        <v>7</v>
      </c>
      <c r="BL39" s="26">
        <v>26</v>
      </c>
      <c r="BM39" s="26">
        <v>9</v>
      </c>
      <c r="BN39" s="26">
        <v>9</v>
      </c>
      <c r="BO39" s="26">
        <v>0</v>
      </c>
      <c r="BP39" s="26">
        <v>1</v>
      </c>
      <c r="BQ39" s="26">
        <v>3</v>
      </c>
      <c r="BR39" s="26">
        <v>5</v>
      </c>
      <c r="BS39" s="26">
        <v>5</v>
      </c>
      <c r="BT39" s="26">
        <v>1</v>
      </c>
      <c r="BU39" s="26">
        <v>0</v>
      </c>
      <c r="BV39" s="26">
        <v>6</v>
      </c>
      <c r="BW39" s="26">
        <v>2</v>
      </c>
      <c r="BX39" s="26">
        <v>0</v>
      </c>
      <c r="BY39" s="26">
        <v>0</v>
      </c>
      <c r="BZ39" s="26">
        <v>1</v>
      </c>
      <c r="CA39" s="26">
        <v>0</v>
      </c>
      <c r="CB39" s="26">
        <v>0</v>
      </c>
      <c r="CC39" s="27">
        <v>0.34599999999999997</v>
      </c>
      <c r="CD39" s="27">
        <v>0.438</v>
      </c>
      <c r="CE39" s="27">
        <v>0.76900000000000002</v>
      </c>
    </row>
    <row r="40" spans="1:86" x14ac:dyDescent="0.3">
      <c r="A40" s="9" t="s">
        <v>17</v>
      </c>
      <c r="B40" s="1" t="s">
        <v>19</v>
      </c>
      <c r="C40" s="23" t="s">
        <v>19</v>
      </c>
      <c r="D40" s="26">
        <v>7</v>
      </c>
      <c r="E40" s="26">
        <v>7</v>
      </c>
      <c r="F40" s="26">
        <v>26</v>
      </c>
      <c r="G40" s="26">
        <v>4</v>
      </c>
      <c r="H40" s="26">
        <v>8</v>
      </c>
      <c r="I40" s="26">
        <v>4</v>
      </c>
      <c r="J40" s="26">
        <v>0</v>
      </c>
      <c r="K40" s="26">
        <v>1</v>
      </c>
      <c r="L40" s="26">
        <v>7</v>
      </c>
      <c r="M40" s="26">
        <v>2</v>
      </c>
      <c r="N40" s="26">
        <v>0</v>
      </c>
      <c r="O40" s="26">
        <v>0</v>
      </c>
      <c r="P40" s="26">
        <v>4</v>
      </c>
      <c r="Q40" s="26">
        <v>4</v>
      </c>
      <c r="R40" s="26">
        <v>1</v>
      </c>
      <c r="S40" s="26">
        <v>0</v>
      </c>
      <c r="T40" s="26">
        <v>2</v>
      </c>
      <c r="U40" s="26">
        <v>1</v>
      </c>
      <c r="V40" s="26">
        <v>0</v>
      </c>
      <c r="W40" s="27">
        <v>0.308</v>
      </c>
      <c r="X40" s="27">
        <v>0.33300000000000002</v>
      </c>
      <c r="Y40" s="27">
        <v>0.57699999999999996</v>
      </c>
      <c r="AC40" s="21"/>
      <c r="AD40" s="9" t="s">
        <v>17</v>
      </c>
      <c r="AE40" s="1" t="s">
        <v>18</v>
      </c>
      <c r="AF40" s="23" t="s">
        <v>18</v>
      </c>
      <c r="AG40" s="26">
        <v>7</v>
      </c>
      <c r="AH40" s="26">
        <v>3</v>
      </c>
      <c r="AI40" s="26">
        <v>11</v>
      </c>
      <c r="AJ40" s="26">
        <v>1</v>
      </c>
      <c r="AK40" s="26">
        <v>2</v>
      </c>
      <c r="AL40" s="26">
        <v>0</v>
      </c>
      <c r="AM40" s="26">
        <v>0</v>
      </c>
      <c r="AN40" s="26">
        <v>1</v>
      </c>
      <c r="AO40" s="26">
        <v>1</v>
      </c>
      <c r="AP40" s="26">
        <v>1</v>
      </c>
      <c r="AQ40" s="26">
        <v>0</v>
      </c>
      <c r="AR40" s="26">
        <v>0</v>
      </c>
      <c r="AS40" s="26">
        <v>1</v>
      </c>
      <c r="AT40" s="26">
        <v>0</v>
      </c>
      <c r="AU40" s="26">
        <v>0</v>
      </c>
      <c r="AV40" s="26">
        <v>0</v>
      </c>
      <c r="AW40" s="26">
        <v>0</v>
      </c>
      <c r="AX40" s="26">
        <v>0</v>
      </c>
      <c r="AY40" s="26">
        <v>0</v>
      </c>
      <c r="AZ40" s="27">
        <v>0.182</v>
      </c>
      <c r="BA40" s="27">
        <v>0.25</v>
      </c>
      <c r="BB40" s="27">
        <v>0.45500000000000002</v>
      </c>
      <c r="BF40" s="21"/>
      <c r="BG40" s="9" t="s">
        <v>17</v>
      </c>
      <c r="BH40" s="24" t="s">
        <v>150</v>
      </c>
      <c r="BI40" s="23" t="s">
        <v>150</v>
      </c>
      <c r="BJ40" s="26">
        <v>6</v>
      </c>
      <c r="BK40" s="26">
        <v>6</v>
      </c>
      <c r="BL40" s="26">
        <v>25</v>
      </c>
      <c r="BM40" s="26">
        <v>2</v>
      </c>
      <c r="BN40" s="26">
        <v>5</v>
      </c>
      <c r="BO40" s="26">
        <v>1</v>
      </c>
      <c r="BP40" s="26">
        <v>0</v>
      </c>
      <c r="BQ40" s="26">
        <v>1</v>
      </c>
      <c r="BR40" s="26">
        <v>1</v>
      </c>
      <c r="BS40" s="26">
        <v>0</v>
      </c>
      <c r="BT40" s="26">
        <v>0</v>
      </c>
      <c r="BU40" s="26">
        <v>1</v>
      </c>
      <c r="BV40" s="26">
        <v>0</v>
      </c>
      <c r="BW40" s="26">
        <v>0</v>
      </c>
      <c r="BX40" s="26">
        <v>0</v>
      </c>
      <c r="BY40" s="26">
        <v>0</v>
      </c>
      <c r="BZ40" s="26">
        <v>0</v>
      </c>
      <c r="CA40" s="26">
        <v>0</v>
      </c>
      <c r="CB40" s="26">
        <v>0</v>
      </c>
      <c r="CC40" s="27">
        <v>0.2</v>
      </c>
      <c r="CD40" s="27">
        <v>0.23100000000000001</v>
      </c>
      <c r="CE40" s="27">
        <v>0.36</v>
      </c>
    </row>
    <row r="41" spans="1:86" x14ac:dyDescent="0.3">
      <c r="A41" s="9" t="s">
        <v>20</v>
      </c>
      <c r="B41" s="1" t="s">
        <v>156</v>
      </c>
      <c r="C41" s="23" t="s">
        <v>156</v>
      </c>
      <c r="D41" s="26">
        <v>6</v>
      </c>
      <c r="E41" s="26">
        <v>6</v>
      </c>
      <c r="F41" s="26">
        <v>20</v>
      </c>
      <c r="G41" s="26">
        <v>2</v>
      </c>
      <c r="H41" s="26">
        <v>4</v>
      </c>
      <c r="I41" s="26">
        <v>0</v>
      </c>
      <c r="J41" s="26">
        <v>0</v>
      </c>
      <c r="K41" s="26">
        <v>0</v>
      </c>
      <c r="L41" s="26">
        <v>0</v>
      </c>
      <c r="M41" s="26">
        <v>3</v>
      </c>
      <c r="N41" s="26">
        <v>0</v>
      </c>
      <c r="O41" s="26">
        <v>0</v>
      </c>
      <c r="P41" s="26">
        <v>3</v>
      </c>
      <c r="Q41" s="26">
        <v>0</v>
      </c>
      <c r="R41" s="26">
        <v>0</v>
      </c>
      <c r="S41" s="26">
        <v>1</v>
      </c>
      <c r="T41" s="26">
        <v>0</v>
      </c>
      <c r="U41" s="26">
        <v>0</v>
      </c>
      <c r="V41" s="26">
        <v>0</v>
      </c>
      <c r="W41" s="27">
        <v>0.2</v>
      </c>
      <c r="X41" s="27">
        <v>0.30399999999999999</v>
      </c>
      <c r="Y41" s="27">
        <v>0.2</v>
      </c>
      <c r="AC41" s="21"/>
      <c r="AD41" s="9" t="s">
        <v>20</v>
      </c>
      <c r="AF41" s="23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7"/>
      <c r="BA41" s="27"/>
      <c r="BB41" s="27"/>
      <c r="BF41" s="21"/>
      <c r="BG41" s="9" t="s">
        <v>20</v>
      </c>
      <c r="BH41" s="24" t="s">
        <v>81</v>
      </c>
      <c r="BI41" s="23" t="s">
        <v>81</v>
      </c>
      <c r="BJ41" s="26">
        <v>7</v>
      </c>
      <c r="BK41" s="26">
        <v>7</v>
      </c>
      <c r="BL41" s="26">
        <v>27</v>
      </c>
      <c r="BM41" s="26">
        <v>3</v>
      </c>
      <c r="BN41" s="26">
        <v>7</v>
      </c>
      <c r="BO41" s="26">
        <v>1</v>
      </c>
      <c r="BP41" s="26">
        <v>0</v>
      </c>
      <c r="BQ41" s="26">
        <v>1</v>
      </c>
      <c r="BR41" s="26">
        <v>3</v>
      </c>
      <c r="BS41" s="26">
        <v>1</v>
      </c>
      <c r="BT41" s="26">
        <v>0</v>
      </c>
      <c r="BU41" s="26">
        <v>0</v>
      </c>
      <c r="BV41" s="26">
        <v>4</v>
      </c>
      <c r="BW41" s="26">
        <v>1</v>
      </c>
      <c r="BX41" s="26">
        <v>0</v>
      </c>
      <c r="BY41" s="26">
        <v>1</v>
      </c>
      <c r="BZ41" s="26">
        <v>0</v>
      </c>
      <c r="CA41" s="26">
        <v>1</v>
      </c>
      <c r="CB41" s="26">
        <v>0</v>
      </c>
      <c r="CC41" s="27">
        <v>0.25900000000000001</v>
      </c>
      <c r="CD41" s="27">
        <v>0.28599999999999998</v>
      </c>
      <c r="CE41" s="27">
        <v>0.40699999999999997</v>
      </c>
    </row>
    <row r="42" spans="1:86" x14ac:dyDescent="0.3">
      <c r="A42" s="9" t="s">
        <v>23</v>
      </c>
      <c r="B42" s="1" t="s">
        <v>157</v>
      </c>
      <c r="C42" s="23" t="s">
        <v>157</v>
      </c>
      <c r="D42" s="26">
        <v>6</v>
      </c>
      <c r="E42" s="26">
        <v>5</v>
      </c>
      <c r="F42" s="26">
        <v>18</v>
      </c>
      <c r="G42" s="26">
        <v>2</v>
      </c>
      <c r="H42" s="26">
        <v>2</v>
      </c>
      <c r="I42" s="26">
        <v>1</v>
      </c>
      <c r="J42" s="26">
        <v>0</v>
      </c>
      <c r="K42" s="26">
        <v>0</v>
      </c>
      <c r="L42" s="26">
        <v>1</v>
      </c>
      <c r="M42" s="26">
        <v>4</v>
      </c>
      <c r="N42" s="26">
        <v>2</v>
      </c>
      <c r="O42" s="26">
        <v>0</v>
      </c>
      <c r="P42" s="26">
        <v>2</v>
      </c>
      <c r="Q42" s="26">
        <v>0</v>
      </c>
      <c r="R42" s="26">
        <v>0</v>
      </c>
      <c r="S42" s="26">
        <v>0</v>
      </c>
      <c r="T42" s="26">
        <v>1</v>
      </c>
      <c r="U42" s="26">
        <v>0</v>
      </c>
      <c r="V42" s="26">
        <v>0</v>
      </c>
      <c r="W42" s="27">
        <v>0.111</v>
      </c>
      <c r="X42" s="27">
        <v>0.26100000000000001</v>
      </c>
      <c r="Y42" s="27">
        <v>0.16700000000000001</v>
      </c>
      <c r="AC42" s="21"/>
      <c r="AD42" s="9" t="s">
        <v>23</v>
      </c>
      <c r="AE42" s="1" t="s">
        <v>162</v>
      </c>
      <c r="AF42" s="23" t="s">
        <v>162</v>
      </c>
      <c r="AG42" s="26">
        <v>5</v>
      </c>
      <c r="AH42" s="26">
        <v>5</v>
      </c>
      <c r="AI42" s="26">
        <v>19</v>
      </c>
      <c r="AJ42" s="26">
        <v>1</v>
      </c>
      <c r="AK42" s="26">
        <v>4</v>
      </c>
      <c r="AL42" s="26">
        <v>1</v>
      </c>
      <c r="AM42" s="26">
        <v>0</v>
      </c>
      <c r="AN42" s="26">
        <v>1</v>
      </c>
      <c r="AO42" s="26">
        <v>5</v>
      </c>
      <c r="AP42" s="26">
        <v>1</v>
      </c>
      <c r="AQ42" s="26">
        <v>0</v>
      </c>
      <c r="AR42" s="26">
        <v>0</v>
      </c>
      <c r="AS42" s="26">
        <v>5</v>
      </c>
      <c r="AT42" s="26">
        <v>0</v>
      </c>
      <c r="AU42" s="26">
        <v>0</v>
      </c>
      <c r="AV42" s="26">
        <v>0</v>
      </c>
      <c r="AW42" s="26">
        <v>0</v>
      </c>
      <c r="AX42" s="26">
        <v>1</v>
      </c>
      <c r="AY42" s="26">
        <v>0</v>
      </c>
      <c r="AZ42" s="27">
        <v>0.21099999999999999</v>
      </c>
      <c r="BA42" s="27">
        <v>0.25</v>
      </c>
      <c r="BB42" s="27">
        <v>0.42099999999999999</v>
      </c>
      <c r="BF42" s="21"/>
      <c r="BG42" s="9" t="s">
        <v>23</v>
      </c>
      <c r="BH42" s="24" t="s">
        <v>139</v>
      </c>
      <c r="BI42" s="23" t="s">
        <v>139</v>
      </c>
      <c r="BJ42" s="26">
        <v>7</v>
      </c>
      <c r="BK42" s="26">
        <v>7</v>
      </c>
      <c r="BL42" s="26">
        <v>27</v>
      </c>
      <c r="BM42" s="26">
        <v>3</v>
      </c>
      <c r="BN42" s="26">
        <v>8</v>
      </c>
      <c r="BO42" s="26">
        <v>1</v>
      </c>
      <c r="BP42" s="26">
        <v>0</v>
      </c>
      <c r="BQ42" s="26">
        <v>2</v>
      </c>
      <c r="BR42" s="26">
        <v>5</v>
      </c>
      <c r="BS42" s="26">
        <v>3</v>
      </c>
      <c r="BT42" s="26">
        <v>0</v>
      </c>
      <c r="BU42" s="26">
        <v>0</v>
      </c>
      <c r="BV42" s="26">
        <v>4</v>
      </c>
      <c r="BW42" s="26">
        <v>0</v>
      </c>
      <c r="BX42" s="26">
        <v>0</v>
      </c>
      <c r="BY42" s="26">
        <v>0</v>
      </c>
      <c r="BZ42" s="26">
        <v>0</v>
      </c>
      <c r="CA42" s="26">
        <v>1</v>
      </c>
      <c r="CB42" s="26">
        <v>0</v>
      </c>
      <c r="CC42" s="27">
        <v>0.29599999999999999</v>
      </c>
      <c r="CD42" s="27">
        <v>0.36699999999999999</v>
      </c>
      <c r="CE42" s="27">
        <v>0.55600000000000005</v>
      </c>
    </row>
    <row r="43" spans="1:86" x14ac:dyDescent="0.3">
      <c r="A43" s="9" t="s">
        <v>23</v>
      </c>
      <c r="B43" s="1" t="s">
        <v>28</v>
      </c>
      <c r="C43" s="23" t="s">
        <v>28</v>
      </c>
      <c r="D43" s="26">
        <v>5</v>
      </c>
      <c r="E43" s="26">
        <v>5</v>
      </c>
      <c r="F43" s="26">
        <v>18</v>
      </c>
      <c r="G43" s="26">
        <v>1</v>
      </c>
      <c r="H43" s="26">
        <v>5</v>
      </c>
      <c r="I43" s="26">
        <v>0</v>
      </c>
      <c r="J43" s="26">
        <v>0</v>
      </c>
      <c r="K43" s="26">
        <v>0</v>
      </c>
      <c r="L43" s="26">
        <v>1</v>
      </c>
      <c r="M43" s="26">
        <v>1</v>
      </c>
      <c r="N43" s="26">
        <v>0</v>
      </c>
      <c r="O43" s="26">
        <v>0</v>
      </c>
      <c r="P43" s="26">
        <v>1</v>
      </c>
      <c r="Q43" s="26">
        <v>0</v>
      </c>
      <c r="R43" s="26">
        <v>1</v>
      </c>
      <c r="S43" s="26">
        <v>0</v>
      </c>
      <c r="T43" s="26">
        <v>0</v>
      </c>
      <c r="U43" s="26">
        <v>0</v>
      </c>
      <c r="V43" s="26">
        <v>0</v>
      </c>
      <c r="W43" s="27">
        <v>0.27800000000000002</v>
      </c>
      <c r="X43" s="27">
        <v>0.316</v>
      </c>
      <c r="Y43" s="27">
        <v>0.27800000000000002</v>
      </c>
      <c r="AC43" s="21"/>
      <c r="AD43" s="9" t="s">
        <v>23</v>
      </c>
      <c r="AF43" s="23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7"/>
      <c r="BA43" s="27"/>
      <c r="BB43" s="27"/>
      <c r="BF43" s="21"/>
      <c r="BG43" s="9" t="s">
        <v>23</v>
      </c>
      <c r="BH43" s="24" t="s">
        <v>151</v>
      </c>
      <c r="BI43" s="23" t="s">
        <v>151</v>
      </c>
      <c r="BJ43" s="26">
        <v>6</v>
      </c>
      <c r="BK43" s="26">
        <v>6</v>
      </c>
      <c r="BL43" s="26">
        <v>25</v>
      </c>
      <c r="BM43" s="26">
        <v>6</v>
      </c>
      <c r="BN43" s="26">
        <v>8</v>
      </c>
      <c r="BO43" s="26">
        <v>1</v>
      </c>
      <c r="BP43" s="26">
        <v>3</v>
      </c>
      <c r="BQ43" s="26">
        <v>2</v>
      </c>
      <c r="BR43" s="26">
        <v>5</v>
      </c>
      <c r="BS43" s="26">
        <v>1</v>
      </c>
      <c r="BT43" s="26">
        <v>0</v>
      </c>
      <c r="BU43" s="26">
        <v>0</v>
      </c>
      <c r="BV43" s="26">
        <v>3</v>
      </c>
      <c r="BW43" s="26">
        <v>2</v>
      </c>
      <c r="BX43" s="26">
        <v>1</v>
      </c>
      <c r="BY43" s="26">
        <v>0</v>
      </c>
      <c r="BZ43" s="26">
        <v>0</v>
      </c>
      <c r="CA43" s="26">
        <v>0</v>
      </c>
      <c r="CB43" s="26">
        <v>0</v>
      </c>
      <c r="CC43" s="27">
        <v>0.32</v>
      </c>
      <c r="CD43" s="27">
        <v>0.34599999999999997</v>
      </c>
      <c r="CE43" s="27">
        <v>0.84</v>
      </c>
    </row>
    <row r="44" spans="1:86" x14ac:dyDescent="0.3">
      <c r="A44" s="9" t="s">
        <v>23</v>
      </c>
      <c r="B44" s="1" t="s">
        <v>158</v>
      </c>
      <c r="C44" s="23" t="s">
        <v>158</v>
      </c>
      <c r="D44" s="26">
        <v>7</v>
      </c>
      <c r="E44" s="26">
        <v>7</v>
      </c>
      <c r="F44" s="26">
        <v>30</v>
      </c>
      <c r="G44" s="26">
        <v>3</v>
      </c>
      <c r="H44" s="26">
        <v>8</v>
      </c>
      <c r="I44" s="26">
        <v>2</v>
      </c>
      <c r="J44" s="26">
        <v>1</v>
      </c>
      <c r="K44" s="26">
        <v>0</v>
      </c>
      <c r="L44" s="26">
        <v>4</v>
      </c>
      <c r="M44" s="26">
        <v>1</v>
      </c>
      <c r="N44" s="26">
        <v>0</v>
      </c>
      <c r="O44" s="26">
        <v>0</v>
      </c>
      <c r="P44" s="26">
        <v>1</v>
      </c>
      <c r="Q44" s="26">
        <v>2</v>
      </c>
      <c r="R44" s="26">
        <v>0</v>
      </c>
      <c r="S44" s="26">
        <v>0</v>
      </c>
      <c r="T44" s="26">
        <v>0</v>
      </c>
      <c r="U44" s="26">
        <v>2</v>
      </c>
      <c r="V44" s="26">
        <v>0</v>
      </c>
      <c r="W44" s="27">
        <v>0.26700000000000002</v>
      </c>
      <c r="X44" s="27">
        <v>0.28999999999999998</v>
      </c>
      <c r="Y44" s="27">
        <v>0.4</v>
      </c>
      <c r="AC44" s="21"/>
      <c r="AD44" s="9" t="s">
        <v>23</v>
      </c>
      <c r="AE44" s="1" t="s">
        <v>26</v>
      </c>
      <c r="AF44" s="23" t="s">
        <v>26</v>
      </c>
      <c r="AG44" s="26">
        <v>7</v>
      </c>
      <c r="AH44" s="26">
        <v>7</v>
      </c>
      <c r="AI44" s="26">
        <v>33</v>
      </c>
      <c r="AJ44" s="26">
        <v>3</v>
      </c>
      <c r="AK44" s="26">
        <v>9</v>
      </c>
      <c r="AL44" s="26">
        <v>2</v>
      </c>
      <c r="AM44" s="26">
        <v>0</v>
      </c>
      <c r="AN44" s="26">
        <v>0</v>
      </c>
      <c r="AO44" s="26">
        <v>0</v>
      </c>
      <c r="AP44" s="26">
        <v>1</v>
      </c>
      <c r="AQ44" s="26">
        <v>0</v>
      </c>
      <c r="AR44" s="26">
        <v>0</v>
      </c>
      <c r="AS44" s="26">
        <v>7</v>
      </c>
      <c r="AT44" s="26">
        <v>6</v>
      </c>
      <c r="AU44" s="26">
        <v>1</v>
      </c>
      <c r="AV44" s="26">
        <v>0</v>
      </c>
      <c r="AW44" s="26">
        <v>0</v>
      </c>
      <c r="AX44" s="26">
        <v>1</v>
      </c>
      <c r="AY44" s="26">
        <v>0</v>
      </c>
      <c r="AZ44" s="27">
        <v>0.27300000000000002</v>
      </c>
      <c r="BA44" s="27">
        <v>0.29399999999999998</v>
      </c>
      <c r="BB44" s="27">
        <v>0.33300000000000002</v>
      </c>
      <c r="BF44" s="21"/>
      <c r="BG44" s="9" t="s">
        <v>23</v>
      </c>
      <c r="BH44" s="24" t="s">
        <v>64</v>
      </c>
      <c r="BI44" s="23" t="s">
        <v>64</v>
      </c>
      <c r="BJ44" s="26">
        <v>7</v>
      </c>
      <c r="BK44" s="26">
        <v>7</v>
      </c>
      <c r="BL44" s="26">
        <v>30</v>
      </c>
      <c r="BM44" s="26">
        <v>3</v>
      </c>
      <c r="BN44" s="26">
        <v>9</v>
      </c>
      <c r="BO44" s="26">
        <v>1</v>
      </c>
      <c r="BP44" s="26">
        <v>1</v>
      </c>
      <c r="BQ44" s="26">
        <v>0</v>
      </c>
      <c r="BR44" s="26">
        <v>2</v>
      </c>
      <c r="BS44" s="26">
        <v>2</v>
      </c>
      <c r="BT44" s="26">
        <v>0</v>
      </c>
      <c r="BU44" s="26">
        <v>0</v>
      </c>
      <c r="BV44" s="26">
        <v>10</v>
      </c>
      <c r="BW44" s="26">
        <v>2</v>
      </c>
      <c r="BX44" s="26">
        <v>1</v>
      </c>
      <c r="BY44" s="26">
        <v>0</v>
      </c>
      <c r="BZ44" s="26">
        <v>0</v>
      </c>
      <c r="CA44" s="26">
        <v>1</v>
      </c>
      <c r="CB44" s="26">
        <v>0</v>
      </c>
      <c r="CC44" s="27">
        <v>0.3</v>
      </c>
      <c r="CD44" s="27">
        <v>0.34399999999999997</v>
      </c>
      <c r="CE44" s="27">
        <v>0.4</v>
      </c>
    </row>
    <row r="45" spans="1:86" x14ac:dyDescent="0.3">
      <c r="A45" s="9" t="s">
        <v>30</v>
      </c>
      <c r="B45" s="1" t="s">
        <v>25</v>
      </c>
      <c r="C45" s="23" t="s">
        <v>25</v>
      </c>
      <c r="D45" s="26">
        <v>5</v>
      </c>
      <c r="E45" s="26">
        <v>3</v>
      </c>
      <c r="F45" s="26">
        <v>10</v>
      </c>
      <c r="G45" s="26">
        <v>0</v>
      </c>
      <c r="H45" s="26">
        <v>2</v>
      </c>
      <c r="I45" s="26">
        <v>2</v>
      </c>
      <c r="J45" s="26">
        <v>0</v>
      </c>
      <c r="K45" s="26">
        <v>0</v>
      </c>
      <c r="L45" s="26">
        <v>2</v>
      </c>
      <c r="M45" s="26">
        <v>0</v>
      </c>
      <c r="N45" s="26">
        <v>0</v>
      </c>
      <c r="O45" s="26">
        <v>0</v>
      </c>
      <c r="P45" s="26">
        <v>1</v>
      </c>
      <c r="Q45" s="26">
        <v>0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7">
        <v>0.2</v>
      </c>
      <c r="X45" s="27">
        <v>0.2</v>
      </c>
      <c r="Y45" s="27">
        <v>0.4</v>
      </c>
      <c r="AC45" s="21"/>
      <c r="AD45" s="9" t="s">
        <v>30</v>
      </c>
      <c r="AE45" s="1" t="s">
        <v>163</v>
      </c>
      <c r="AF45" s="23" t="s">
        <v>163</v>
      </c>
      <c r="AG45" s="26">
        <v>7</v>
      </c>
      <c r="AH45" s="26">
        <v>7</v>
      </c>
      <c r="AI45" s="26">
        <v>25</v>
      </c>
      <c r="AJ45" s="26">
        <v>0</v>
      </c>
      <c r="AK45" s="26">
        <v>2</v>
      </c>
      <c r="AL45" s="26">
        <v>1</v>
      </c>
      <c r="AM45" s="26">
        <v>0</v>
      </c>
      <c r="AN45" s="26">
        <v>0</v>
      </c>
      <c r="AO45" s="26">
        <v>0</v>
      </c>
      <c r="AP45" s="26">
        <v>3</v>
      </c>
      <c r="AQ45" s="26">
        <v>0</v>
      </c>
      <c r="AR45" s="26">
        <v>0</v>
      </c>
      <c r="AS45" s="26">
        <v>4</v>
      </c>
      <c r="AT45" s="26">
        <v>0</v>
      </c>
      <c r="AU45" s="26">
        <v>0</v>
      </c>
      <c r="AV45" s="26">
        <v>0</v>
      </c>
      <c r="AW45" s="26">
        <v>0</v>
      </c>
      <c r="AX45" s="26">
        <v>2</v>
      </c>
      <c r="AY45" s="26">
        <v>0</v>
      </c>
      <c r="AZ45" s="27">
        <v>0.08</v>
      </c>
      <c r="BA45" s="27">
        <v>0.17899999999999999</v>
      </c>
      <c r="BB45" s="27">
        <v>0.12</v>
      </c>
      <c r="BF45" s="21"/>
      <c r="BG45" s="9" t="s">
        <v>30</v>
      </c>
      <c r="BH45" s="24" t="s">
        <v>67</v>
      </c>
      <c r="BI45" s="23" t="s">
        <v>67</v>
      </c>
      <c r="BJ45" s="26">
        <v>6</v>
      </c>
      <c r="BK45" s="26">
        <v>6</v>
      </c>
      <c r="BL45" s="26">
        <v>18</v>
      </c>
      <c r="BM45" s="26">
        <v>4</v>
      </c>
      <c r="BN45" s="26">
        <v>7</v>
      </c>
      <c r="BO45" s="26">
        <v>1</v>
      </c>
      <c r="BP45" s="26">
        <v>1</v>
      </c>
      <c r="BQ45" s="26">
        <v>1</v>
      </c>
      <c r="BR45" s="26">
        <v>3</v>
      </c>
      <c r="BS45" s="26">
        <v>3</v>
      </c>
      <c r="BT45" s="26">
        <v>1</v>
      </c>
      <c r="BU45" s="26">
        <v>0</v>
      </c>
      <c r="BV45" s="26">
        <v>3</v>
      </c>
      <c r="BW45" s="26">
        <v>0</v>
      </c>
      <c r="BX45" s="26">
        <v>0</v>
      </c>
      <c r="BY45" s="26">
        <v>0</v>
      </c>
      <c r="BZ45" s="26">
        <v>0</v>
      </c>
      <c r="CA45" s="26">
        <v>0</v>
      </c>
      <c r="CB45" s="26">
        <v>0</v>
      </c>
      <c r="CC45" s="27">
        <v>0.38900000000000001</v>
      </c>
      <c r="CD45" s="27">
        <v>0.47599999999999998</v>
      </c>
      <c r="CE45" s="27">
        <v>0.72199999999999998</v>
      </c>
    </row>
    <row r="46" spans="1:86" x14ac:dyDescent="0.3">
      <c r="A46" s="9"/>
      <c r="B46" s="4" t="s">
        <v>54</v>
      </c>
      <c r="C46" s="12"/>
      <c r="F46" s="4">
        <f t="shared" ref="F46:V46" si="6">SUM(F37:F45)</f>
        <v>189</v>
      </c>
      <c r="G46" s="4">
        <f t="shared" si="6"/>
        <v>20</v>
      </c>
      <c r="H46" s="4">
        <f t="shared" si="6"/>
        <v>49</v>
      </c>
      <c r="I46" s="4">
        <f t="shared" si="6"/>
        <v>14</v>
      </c>
      <c r="J46" s="4">
        <f t="shared" si="6"/>
        <v>2</v>
      </c>
      <c r="K46" s="4">
        <f t="shared" si="6"/>
        <v>3</v>
      </c>
      <c r="L46" s="4">
        <f t="shared" si="6"/>
        <v>25</v>
      </c>
      <c r="M46" s="4">
        <f t="shared" si="6"/>
        <v>20</v>
      </c>
      <c r="N46" s="4">
        <f t="shared" si="6"/>
        <v>2</v>
      </c>
      <c r="O46" s="4">
        <f t="shared" si="6"/>
        <v>1</v>
      </c>
      <c r="P46" s="4">
        <f t="shared" si="6"/>
        <v>21</v>
      </c>
      <c r="Q46" s="4">
        <f t="shared" si="6"/>
        <v>10</v>
      </c>
      <c r="R46" s="4">
        <f t="shared" si="6"/>
        <v>4</v>
      </c>
      <c r="S46" s="4">
        <f t="shared" si="6"/>
        <v>1</v>
      </c>
      <c r="T46" s="4">
        <f t="shared" si="6"/>
        <v>3</v>
      </c>
      <c r="U46" s="4">
        <f t="shared" si="6"/>
        <v>5</v>
      </c>
      <c r="V46" s="4">
        <f t="shared" si="6"/>
        <v>0</v>
      </c>
      <c r="W46" s="6">
        <f>H46/F46</f>
        <v>0.25925925925925924</v>
      </c>
      <c r="X46" s="6">
        <f>SUM(X37:X45) /9</f>
        <v>0.31455555555555553</v>
      </c>
      <c r="Y46" s="6">
        <f>((H46-I46-J46-K46)+(2*I46)+(3*J46)+(4*K46))/F46</f>
        <v>0.40211640211640209</v>
      </c>
      <c r="AC46" s="21"/>
      <c r="AD46" s="9"/>
      <c r="AE46" s="4" t="s">
        <v>54</v>
      </c>
      <c r="AF46" s="12"/>
      <c r="AI46" s="4">
        <f t="shared" ref="AI46:AY46" si="7">SUM(AI37:AI45)</f>
        <v>146</v>
      </c>
      <c r="AJ46" s="4">
        <f t="shared" si="7"/>
        <v>14</v>
      </c>
      <c r="AK46" s="4">
        <f t="shared" si="7"/>
        <v>35</v>
      </c>
      <c r="AL46" s="4">
        <f t="shared" si="7"/>
        <v>5</v>
      </c>
      <c r="AM46" s="4">
        <f t="shared" si="7"/>
        <v>0</v>
      </c>
      <c r="AN46" s="4">
        <f t="shared" si="7"/>
        <v>2</v>
      </c>
      <c r="AO46" s="4">
        <f t="shared" si="7"/>
        <v>13</v>
      </c>
      <c r="AP46" s="4">
        <f t="shared" si="7"/>
        <v>17</v>
      </c>
      <c r="AQ46" s="4">
        <f t="shared" si="7"/>
        <v>1</v>
      </c>
      <c r="AR46" s="4">
        <f t="shared" si="7"/>
        <v>1</v>
      </c>
      <c r="AS46" s="4">
        <f t="shared" si="7"/>
        <v>26</v>
      </c>
      <c r="AT46" s="4">
        <f t="shared" si="7"/>
        <v>8</v>
      </c>
      <c r="AU46" s="4">
        <f t="shared" si="7"/>
        <v>2</v>
      </c>
      <c r="AV46" s="4">
        <f t="shared" si="7"/>
        <v>0</v>
      </c>
      <c r="AW46" s="4">
        <f t="shared" si="7"/>
        <v>0</v>
      </c>
      <c r="AX46" s="4">
        <f t="shared" si="7"/>
        <v>5</v>
      </c>
      <c r="AY46" s="4">
        <f t="shared" si="7"/>
        <v>0</v>
      </c>
      <c r="AZ46" s="6">
        <f>AK46/AI46</f>
        <v>0.23972602739726026</v>
      </c>
      <c r="BA46" s="6">
        <f>SUM(BA37:BA45) /7</f>
        <v>0.32200000000000001</v>
      </c>
      <c r="BB46" s="6">
        <f>((AK46-AL46-AM46-AN46)+(2*AL46)+(3*AM46)+(4*AN46))/AI46</f>
        <v>0.31506849315068491</v>
      </c>
      <c r="BC46" s="4"/>
      <c r="BD46" s="4"/>
      <c r="BE46" s="4"/>
      <c r="BF46" s="21"/>
      <c r="BG46" s="9"/>
      <c r="BH46" s="25" t="s">
        <v>54</v>
      </c>
      <c r="BI46" s="12"/>
      <c r="BL46" s="4">
        <f t="shared" ref="BL46:CB46" si="8">SUM(BL37:BL45)</f>
        <v>209</v>
      </c>
      <c r="BM46" s="4">
        <f t="shared" si="8"/>
        <v>37</v>
      </c>
      <c r="BN46" s="4">
        <f t="shared" si="8"/>
        <v>66</v>
      </c>
      <c r="BO46" s="4">
        <f t="shared" si="8"/>
        <v>11</v>
      </c>
      <c r="BP46" s="4">
        <f t="shared" si="8"/>
        <v>6</v>
      </c>
      <c r="BQ46" s="4">
        <f t="shared" si="8"/>
        <v>13</v>
      </c>
      <c r="BR46" s="4">
        <f t="shared" si="8"/>
        <v>32</v>
      </c>
      <c r="BS46" s="4">
        <f t="shared" si="8"/>
        <v>24</v>
      </c>
      <c r="BT46" s="4">
        <f t="shared" si="8"/>
        <v>4</v>
      </c>
      <c r="BU46" s="4">
        <f t="shared" si="8"/>
        <v>1</v>
      </c>
      <c r="BV46" s="4">
        <f t="shared" si="8"/>
        <v>31</v>
      </c>
      <c r="BW46" s="4">
        <f t="shared" si="8"/>
        <v>7</v>
      </c>
      <c r="BX46" s="4">
        <f t="shared" si="8"/>
        <v>2</v>
      </c>
      <c r="BY46" s="4">
        <f t="shared" si="8"/>
        <v>2</v>
      </c>
      <c r="BZ46" s="4">
        <f t="shared" si="8"/>
        <v>1</v>
      </c>
      <c r="CA46" s="4">
        <f t="shared" si="8"/>
        <v>4</v>
      </c>
      <c r="CB46" s="4">
        <f t="shared" si="8"/>
        <v>0</v>
      </c>
      <c r="CC46" s="6">
        <f>BN46/BL46</f>
        <v>0.31578947368421051</v>
      </c>
      <c r="CD46" s="6">
        <f>SUM(CD37:CD45) /9</f>
        <v>0.40077777777777773</v>
      </c>
      <c r="CE46" s="6">
        <f>((BN46-BO46-BP46-BQ46)+(2*BO46)+(3*BP46)+(4*BQ46))/BL46</f>
        <v>0.61244019138755978</v>
      </c>
    </row>
    <row r="47" spans="1:86" x14ac:dyDescent="0.3">
      <c r="A47" s="9"/>
      <c r="C47" s="12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6"/>
      <c r="X47" s="6"/>
      <c r="Y47" s="6"/>
      <c r="AC47" s="21"/>
      <c r="AD47" s="9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21"/>
      <c r="BG47" s="9"/>
      <c r="BH47" s="25"/>
      <c r="BI47" s="8"/>
    </row>
    <row r="48" spans="1:86" x14ac:dyDescent="0.3">
      <c r="A48" s="7"/>
      <c r="C48" s="4" t="s">
        <v>94</v>
      </c>
      <c r="D48" s="4" t="s">
        <v>95</v>
      </c>
      <c r="E48" s="4" t="s">
        <v>96</v>
      </c>
      <c r="F48" s="4" t="s">
        <v>112</v>
      </c>
      <c r="G48" s="4" t="s">
        <v>113</v>
      </c>
      <c r="H48" s="4" t="s">
        <v>114</v>
      </c>
      <c r="I48" s="4" t="s">
        <v>115</v>
      </c>
      <c r="J48" s="4" t="s">
        <v>116</v>
      </c>
      <c r="K48" s="4" t="s">
        <v>117</v>
      </c>
      <c r="L48" s="4" t="s">
        <v>118</v>
      </c>
      <c r="M48" s="4" t="s">
        <v>93</v>
      </c>
      <c r="N48" s="4" t="s">
        <v>91</v>
      </c>
      <c r="O48" s="4" t="s">
        <v>119</v>
      </c>
      <c r="P48" s="4" t="s">
        <v>120</v>
      </c>
      <c r="Q48" s="4" t="s">
        <v>1</v>
      </c>
      <c r="R48" s="4" t="s">
        <v>98</v>
      </c>
      <c r="S48" s="4" t="s">
        <v>101</v>
      </c>
      <c r="T48" s="4" t="s">
        <v>100</v>
      </c>
      <c r="U48" s="4" t="s">
        <v>121</v>
      </c>
      <c r="V48" s="4" t="s">
        <v>122</v>
      </c>
      <c r="W48" s="6" t="s">
        <v>5</v>
      </c>
      <c r="X48" s="6" t="s">
        <v>123</v>
      </c>
      <c r="Y48" s="6" t="s">
        <v>124</v>
      </c>
      <c r="Z48" s="4" t="s">
        <v>125</v>
      </c>
      <c r="AA48" s="4" t="s">
        <v>126</v>
      </c>
      <c r="AB48" s="4" t="s">
        <v>7</v>
      </c>
      <c r="AC48" s="21"/>
      <c r="AD48" s="9"/>
      <c r="AF48" s="4" t="s">
        <v>94</v>
      </c>
      <c r="AG48" s="4" t="s">
        <v>95</v>
      </c>
      <c r="AH48" s="4" t="s">
        <v>96</v>
      </c>
      <c r="AI48" s="4" t="s">
        <v>112</v>
      </c>
      <c r="AJ48" s="4" t="s">
        <v>113</v>
      </c>
      <c r="AK48" s="4" t="s">
        <v>114</v>
      </c>
      <c r="AL48" s="4" t="s">
        <v>115</v>
      </c>
      <c r="AM48" s="4" t="s">
        <v>116</v>
      </c>
      <c r="AN48" s="4" t="s">
        <v>117</v>
      </c>
      <c r="AO48" s="4" t="s">
        <v>118</v>
      </c>
      <c r="AP48" s="4" t="s">
        <v>93</v>
      </c>
      <c r="AQ48" s="4" t="s">
        <v>91</v>
      </c>
      <c r="AR48" s="4" t="s">
        <v>119</v>
      </c>
      <c r="AS48" s="4" t="s">
        <v>120</v>
      </c>
      <c r="AT48" s="4" t="s">
        <v>1</v>
      </c>
      <c r="AU48" s="4" t="s">
        <v>98</v>
      </c>
      <c r="AV48" s="4" t="s">
        <v>101</v>
      </c>
      <c r="AW48" s="4" t="s">
        <v>100</v>
      </c>
      <c r="AX48" s="4" t="s">
        <v>121</v>
      </c>
      <c r="AY48" s="4" t="s">
        <v>122</v>
      </c>
      <c r="AZ48" s="4" t="s">
        <v>5</v>
      </c>
      <c r="BA48" s="4" t="s">
        <v>123</v>
      </c>
      <c r="BB48" s="4" t="s">
        <v>124</v>
      </c>
      <c r="BC48" s="4" t="s">
        <v>125</v>
      </c>
      <c r="BD48" s="4" t="s">
        <v>126</v>
      </c>
      <c r="BE48" s="4" t="s">
        <v>7</v>
      </c>
      <c r="BF48" s="21"/>
      <c r="BG48" s="9"/>
      <c r="BH48" s="24"/>
      <c r="BI48" s="4" t="s">
        <v>94</v>
      </c>
      <c r="BJ48" s="4" t="s">
        <v>95</v>
      </c>
      <c r="BK48" s="4" t="s">
        <v>96</v>
      </c>
      <c r="BL48" s="4" t="s">
        <v>112</v>
      </c>
      <c r="BM48" s="4" t="s">
        <v>113</v>
      </c>
      <c r="BN48" s="4" t="s">
        <v>114</v>
      </c>
      <c r="BO48" s="4" t="s">
        <v>115</v>
      </c>
      <c r="BP48" s="4" t="s">
        <v>116</v>
      </c>
      <c r="BQ48" s="4" t="s">
        <v>117</v>
      </c>
      <c r="BR48" s="4" t="s">
        <v>118</v>
      </c>
      <c r="BS48" s="4" t="s">
        <v>93</v>
      </c>
      <c r="BT48" s="4" t="s">
        <v>91</v>
      </c>
      <c r="BU48" s="4" t="s">
        <v>119</v>
      </c>
      <c r="BV48" s="4" t="s">
        <v>120</v>
      </c>
      <c r="BW48" s="4" t="s">
        <v>1</v>
      </c>
      <c r="BX48" s="4" t="s">
        <v>98</v>
      </c>
      <c r="BY48" s="4" t="s">
        <v>101</v>
      </c>
      <c r="BZ48" s="4" t="s">
        <v>100</v>
      </c>
      <c r="CA48" s="4" t="s">
        <v>121</v>
      </c>
      <c r="CB48" s="4" t="s">
        <v>122</v>
      </c>
      <c r="CC48" s="4" t="s">
        <v>5</v>
      </c>
      <c r="CD48" s="4" t="s">
        <v>123</v>
      </c>
      <c r="CE48" s="4" t="s">
        <v>124</v>
      </c>
      <c r="CF48" s="4" t="s">
        <v>125</v>
      </c>
      <c r="CG48" s="4" t="s">
        <v>126</v>
      </c>
      <c r="CH48" s="4" t="s">
        <v>7</v>
      </c>
    </row>
    <row r="49" spans="1:86" x14ac:dyDescent="0.3">
      <c r="A49" s="9" t="s">
        <v>33</v>
      </c>
      <c r="B49" s="1" t="s">
        <v>140</v>
      </c>
      <c r="C49" s="23" t="s">
        <v>140</v>
      </c>
      <c r="D49" s="26">
        <v>2</v>
      </c>
      <c r="E49" s="26">
        <v>0</v>
      </c>
      <c r="F49" s="26">
        <v>0</v>
      </c>
      <c r="G49" s="26">
        <v>2</v>
      </c>
      <c r="H49" s="26">
        <v>0</v>
      </c>
      <c r="I49" s="26">
        <v>0</v>
      </c>
      <c r="J49" s="26" t="s">
        <v>110</v>
      </c>
      <c r="K49" s="26">
        <v>1</v>
      </c>
      <c r="L49" s="26">
        <v>0</v>
      </c>
      <c r="M49" s="28">
        <v>2</v>
      </c>
      <c r="N49" s="26">
        <v>0</v>
      </c>
      <c r="O49" s="26">
        <v>0</v>
      </c>
      <c r="P49" s="26">
        <v>0</v>
      </c>
      <c r="Q49" s="26">
        <v>0</v>
      </c>
      <c r="R49" s="26">
        <v>0</v>
      </c>
      <c r="S49" s="26">
        <v>2</v>
      </c>
      <c r="T49" s="26">
        <v>0</v>
      </c>
      <c r="U49" s="26">
        <v>0</v>
      </c>
      <c r="V49" s="26">
        <v>0</v>
      </c>
      <c r="W49" s="28">
        <v>0</v>
      </c>
      <c r="X49" s="28">
        <v>9</v>
      </c>
      <c r="Y49" s="28">
        <v>0</v>
      </c>
      <c r="Z49" s="28">
        <v>0</v>
      </c>
      <c r="AA49" s="28">
        <v>1.2</v>
      </c>
      <c r="AB49" s="28">
        <v>0</v>
      </c>
      <c r="AC49" s="21"/>
      <c r="AD49" s="9" t="s">
        <v>33</v>
      </c>
      <c r="AE49" s="1" t="s">
        <v>164</v>
      </c>
      <c r="AF49" s="23" t="s">
        <v>164</v>
      </c>
      <c r="AG49" s="26">
        <v>2</v>
      </c>
      <c r="AH49" s="26">
        <v>0</v>
      </c>
      <c r="AI49" s="26">
        <v>0</v>
      </c>
      <c r="AJ49" s="26">
        <v>2</v>
      </c>
      <c r="AK49" s="26">
        <v>0</v>
      </c>
      <c r="AL49" s="26">
        <v>0</v>
      </c>
      <c r="AM49" s="26" t="s">
        <v>110</v>
      </c>
      <c r="AN49" s="26">
        <v>2</v>
      </c>
      <c r="AO49" s="26">
        <v>0</v>
      </c>
      <c r="AP49" s="28">
        <v>2</v>
      </c>
      <c r="AQ49" s="26">
        <v>0</v>
      </c>
      <c r="AR49" s="26">
        <v>0</v>
      </c>
      <c r="AS49" s="26">
        <v>0</v>
      </c>
      <c r="AT49" s="26">
        <v>0</v>
      </c>
      <c r="AU49" s="26">
        <v>0</v>
      </c>
      <c r="AV49" s="26">
        <v>1</v>
      </c>
      <c r="AW49" s="26">
        <v>0</v>
      </c>
      <c r="AX49" s="26">
        <v>0</v>
      </c>
      <c r="AY49" s="26">
        <v>0</v>
      </c>
      <c r="AZ49" s="28">
        <v>0</v>
      </c>
      <c r="BA49" s="28">
        <v>4.5</v>
      </c>
      <c r="BB49" s="28">
        <v>0</v>
      </c>
      <c r="BC49" s="28">
        <v>0</v>
      </c>
      <c r="BD49" s="28">
        <v>1.1000000000000001</v>
      </c>
      <c r="BE49" s="28">
        <v>0</v>
      </c>
      <c r="BF49" s="21"/>
      <c r="BG49" s="9" t="s">
        <v>33</v>
      </c>
      <c r="BH49" s="24" t="s">
        <v>72</v>
      </c>
      <c r="BI49" s="23" t="s">
        <v>72</v>
      </c>
      <c r="BJ49" s="26">
        <v>1</v>
      </c>
      <c r="BK49" s="26">
        <v>1</v>
      </c>
      <c r="BL49" s="26">
        <v>0</v>
      </c>
      <c r="BM49" s="26">
        <v>0</v>
      </c>
      <c r="BN49" s="26">
        <v>0</v>
      </c>
      <c r="BO49" s="26">
        <v>1</v>
      </c>
      <c r="BP49" s="26">
        <v>0</v>
      </c>
      <c r="BQ49" s="26">
        <v>0</v>
      </c>
      <c r="BR49" s="26">
        <v>0</v>
      </c>
      <c r="BS49" s="28">
        <v>7</v>
      </c>
      <c r="BT49" s="26">
        <v>6</v>
      </c>
      <c r="BU49" s="26">
        <v>4</v>
      </c>
      <c r="BV49" s="26">
        <v>4</v>
      </c>
      <c r="BW49" s="26">
        <v>1</v>
      </c>
      <c r="BX49" s="26">
        <v>4</v>
      </c>
      <c r="BY49" s="26">
        <v>8</v>
      </c>
      <c r="BZ49" s="26">
        <v>0</v>
      </c>
      <c r="CA49" s="26">
        <v>1</v>
      </c>
      <c r="CB49" s="26">
        <v>0</v>
      </c>
      <c r="CC49" s="28">
        <v>5.14</v>
      </c>
      <c r="CD49" s="28">
        <v>10.29</v>
      </c>
      <c r="CE49" s="28">
        <v>5.14</v>
      </c>
      <c r="CF49" s="28">
        <v>1.29</v>
      </c>
      <c r="CG49" s="28">
        <v>0.3</v>
      </c>
      <c r="CH49" s="28">
        <v>1.43</v>
      </c>
    </row>
    <row r="50" spans="1:86" x14ac:dyDescent="0.3">
      <c r="A50" s="9" t="s">
        <v>33</v>
      </c>
      <c r="B50" s="1" t="s">
        <v>36</v>
      </c>
      <c r="C50" s="23" t="s">
        <v>36</v>
      </c>
      <c r="D50" s="26">
        <v>1</v>
      </c>
      <c r="E50" s="26">
        <v>1</v>
      </c>
      <c r="F50" s="26">
        <v>1</v>
      </c>
      <c r="G50" s="26">
        <v>0</v>
      </c>
      <c r="H50" s="26">
        <v>1</v>
      </c>
      <c r="I50" s="26">
        <v>0</v>
      </c>
      <c r="J50" s="26">
        <v>1</v>
      </c>
      <c r="K50" s="26">
        <v>0</v>
      </c>
      <c r="L50" s="26">
        <v>1</v>
      </c>
      <c r="M50" s="28">
        <v>9</v>
      </c>
      <c r="N50" s="26">
        <v>0</v>
      </c>
      <c r="O50" s="26">
        <v>0</v>
      </c>
      <c r="P50" s="26">
        <v>0</v>
      </c>
      <c r="Q50" s="26">
        <v>0</v>
      </c>
      <c r="R50" s="26">
        <v>3</v>
      </c>
      <c r="S50" s="26">
        <v>12</v>
      </c>
      <c r="T50" s="26">
        <v>0</v>
      </c>
      <c r="U50" s="26">
        <v>0</v>
      </c>
      <c r="V50" s="26">
        <v>0</v>
      </c>
      <c r="W50" s="28">
        <v>0</v>
      </c>
      <c r="X50" s="28">
        <v>12</v>
      </c>
      <c r="Y50" s="28">
        <v>3</v>
      </c>
      <c r="Z50" s="28">
        <v>0</v>
      </c>
      <c r="AA50" s="28">
        <v>6.7</v>
      </c>
      <c r="AB50" s="28">
        <v>0.33</v>
      </c>
      <c r="AC50" s="21"/>
      <c r="AD50" s="9" t="s">
        <v>33</v>
      </c>
      <c r="AF50" s="23"/>
      <c r="AG50" s="26"/>
      <c r="AH50" s="26"/>
      <c r="AI50" s="26"/>
      <c r="AJ50" s="26"/>
      <c r="AK50" s="26"/>
      <c r="AL50" s="26"/>
      <c r="AM50" s="26"/>
      <c r="AN50" s="26"/>
      <c r="AO50" s="26"/>
      <c r="AP50" s="28"/>
      <c r="AQ50" s="26"/>
      <c r="AR50" s="26"/>
      <c r="AS50" s="26"/>
      <c r="AT50" s="26"/>
      <c r="AU50" s="26"/>
      <c r="AV50" s="26"/>
      <c r="AW50" s="26"/>
      <c r="AX50" s="26"/>
      <c r="AY50" s="26"/>
      <c r="AZ50" s="28"/>
      <c r="BA50" s="28"/>
      <c r="BB50" s="28"/>
      <c r="BC50" s="28"/>
      <c r="BD50" s="28"/>
      <c r="BE50" s="28"/>
      <c r="BF50" s="21"/>
      <c r="BG50" s="9" t="s">
        <v>33</v>
      </c>
      <c r="BH50" s="24" t="s">
        <v>141</v>
      </c>
      <c r="BI50" s="23" t="s">
        <v>141</v>
      </c>
      <c r="BJ50" s="26">
        <v>3</v>
      </c>
      <c r="BK50" s="26">
        <v>0</v>
      </c>
      <c r="BL50" s="26">
        <v>0</v>
      </c>
      <c r="BM50" s="26">
        <v>3</v>
      </c>
      <c r="BN50" s="26">
        <v>1</v>
      </c>
      <c r="BO50" s="26">
        <v>0</v>
      </c>
      <c r="BP50" s="26">
        <v>1</v>
      </c>
      <c r="BQ50" s="26">
        <v>1</v>
      </c>
      <c r="BR50" s="26">
        <v>0</v>
      </c>
      <c r="BS50" s="28">
        <v>4</v>
      </c>
      <c r="BT50" s="26">
        <v>3</v>
      </c>
      <c r="BU50" s="26">
        <v>1</v>
      </c>
      <c r="BV50" s="26">
        <v>1</v>
      </c>
      <c r="BW50" s="26">
        <v>0</v>
      </c>
      <c r="BX50" s="26">
        <v>2</v>
      </c>
      <c r="BY50" s="26">
        <v>6</v>
      </c>
      <c r="BZ50" s="26">
        <v>0</v>
      </c>
      <c r="CA50" s="26">
        <v>0</v>
      </c>
      <c r="CB50" s="26">
        <v>0</v>
      </c>
      <c r="CC50" s="28">
        <v>2.25</v>
      </c>
      <c r="CD50" s="28">
        <v>13.5</v>
      </c>
      <c r="CE50" s="28">
        <v>4.5</v>
      </c>
      <c r="CF50" s="28">
        <v>0</v>
      </c>
      <c r="CG50" s="28">
        <v>2.6</v>
      </c>
      <c r="CH50" s="28">
        <v>1.25</v>
      </c>
    </row>
    <row r="51" spans="1:86" x14ac:dyDescent="0.3">
      <c r="A51" s="9" t="s">
        <v>33</v>
      </c>
      <c r="B51" s="1" t="s">
        <v>159</v>
      </c>
      <c r="C51" s="23" t="s">
        <v>186</v>
      </c>
      <c r="D51" s="26">
        <v>2</v>
      </c>
      <c r="E51" s="26">
        <v>2</v>
      </c>
      <c r="F51" s="26">
        <v>0</v>
      </c>
      <c r="G51" s="26">
        <v>0</v>
      </c>
      <c r="H51" s="26">
        <v>1</v>
      </c>
      <c r="I51" s="26">
        <v>1</v>
      </c>
      <c r="J51" s="26">
        <v>0.5</v>
      </c>
      <c r="K51" s="26">
        <v>0</v>
      </c>
      <c r="L51" s="26">
        <v>0</v>
      </c>
      <c r="M51" s="28">
        <v>14.333333333333334</v>
      </c>
      <c r="N51" s="26">
        <v>21</v>
      </c>
      <c r="O51" s="26">
        <v>10</v>
      </c>
      <c r="P51" s="26">
        <v>9</v>
      </c>
      <c r="Q51" s="26">
        <v>1</v>
      </c>
      <c r="R51" s="26">
        <v>3</v>
      </c>
      <c r="S51" s="26">
        <v>4</v>
      </c>
      <c r="T51" s="26">
        <v>0</v>
      </c>
      <c r="U51" s="26">
        <v>2</v>
      </c>
      <c r="V51" s="26">
        <v>0</v>
      </c>
      <c r="W51" s="28">
        <v>5.65</v>
      </c>
      <c r="X51" s="28">
        <v>2.5099999999999998</v>
      </c>
      <c r="Y51" s="28">
        <v>1.88</v>
      </c>
      <c r="Z51" s="28">
        <v>0.63</v>
      </c>
      <c r="AA51" s="28">
        <v>-0.4</v>
      </c>
      <c r="AB51" s="28">
        <v>1.67</v>
      </c>
      <c r="AC51" s="21"/>
      <c r="AD51" s="9" t="s">
        <v>33</v>
      </c>
      <c r="AF51" s="23"/>
      <c r="AG51" s="26"/>
      <c r="AH51" s="26"/>
      <c r="AI51" s="26"/>
      <c r="AJ51" s="26"/>
      <c r="AK51" s="26"/>
      <c r="AL51" s="26"/>
      <c r="AM51" s="26"/>
      <c r="AN51" s="26"/>
      <c r="AO51" s="26"/>
      <c r="AP51" s="28"/>
      <c r="AQ51" s="26"/>
      <c r="AR51" s="26"/>
      <c r="AS51" s="26"/>
      <c r="AT51" s="26"/>
      <c r="AU51" s="26"/>
      <c r="AV51" s="26"/>
      <c r="AW51" s="26"/>
      <c r="AX51" s="26"/>
      <c r="AY51" s="26"/>
      <c r="AZ51" s="28"/>
      <c r="BA51" s="28"/>
      <c r="BB51" s="28"/>
      <c r="BC51" s="28"/>
      <c r="BD51" s="28"/>
      <c r="BE51" s="28"/>
      <c r="BF51" s="21"/>
      <c r="BG51" s="9" t="s">
        <v>33</v>
      </c>
      <c r="BH51" s="24" t="s">
        <v>73</v>
      </c>
      <c r="BI51" s="23"/>
      <c r="BJ51" s="26"/>
      <c r="BK51" s="26"/>
      <c r="BL51" s="26"/>
      <c r="BM51" s="26"/>
      <c r="BN51" s="26"/>
      <c r="BO51" s="26"/>
      <c r="BP51" s="26"/>
      <c r="BQ51" s="26"/>
      <c r="BR51" s="26"/>
      <c r="BS51" s="28"/>
      <c r="BT51" s="26"/>
      <c r="BU51" s="26"/>
      <c r="BV51" s="26"/>
      <c r="BW51" s="26"/>
      <c r="BX51" s="26"/>
      <c r="BY51" s="26"/>
      <c r="BZ51" s="26"/>
      <c r="CA51" s="26"/>
      <c r="CB51" s="26"/>
      <c r="CC51" s="28"/>
      <c r="CD51" s="28"/>
      <c r="CE51" s="28"/>
      <c r="CF51" s="28"/>
      <c r="CG51" s="28"/>
      <c r="CH51" s="28"/>
    </row>
    <row r="52" spans="1:86" x14ac:dyDescent="0.3">
      <c r="A52" s="9" t="s">
        <v>33</v>
      </c>
      <c r="B52" s="1" t="s">
        <v>160</v>
      </c>
      <c r="C52" s="23" t="s">
        <v>160</v>
      </c>
      <c r="D52" s="26">
        <v>1</v>
      </c>
      <c r="E52" s="26">
        <v>1</v>
      </c>
      <c r="F52" s="26">
        <v>0</v>
      </c>
      <c r="G52" s="26">
        <v>0</v>
      </c>
      <c r="H52" s="26">
        <v>1</v>
      </c>
      <c r="I52" s="26">
        <v>0</v>
      </c>
      <c r="J52" s="26">
        <v>1</v>
      </c>
      <c r="K52" s="26">
        <v>0</v>
      </c>
      <c r="L52" s="26">
        <v>0</v>
      </c>
      <c r="M52" s="28">
        <v>8.6666666666666661</v>
      </c>
      <c r="N52" s="26">
        <v>5</v>
      </c>
      <c r="O52" s="26">
        <v>1</v>
      </c>
      <c r="P52" s="26">
        <v>0</v>
      </c>
      <c r="Q52" s="26">
        <v>0</v>
      </c>
      <c r="R52" s="26">
        <v>1</v>
      </c>
      <c r="S52" s="26">
        <v>1</v>
      </c>
      <c r="T52" s="26">
        <v>0</v>
      </c>
      <c r="U52" s="26">
        <v>0</v>
      </c>
      <c r="V52" s="26">
        <v>0</v>
      </c>
      <c r="W52" s="28">
        <v>0</v>
      </c>
      <c r="X52" s="28">
        <v>1.04</v>
      </c>
      <c r="Y52" s="28">
        <v>1.04</v>
      </c>
      <c r="Z52" s="28">
        <v>0</v>
      </c>
      <c r="AA52" s="28">
        <v>5.4</v>
      </c>
      <c r="AB52" s="28">
        <v>0.69</v>
      </c>
      <c r="AC52" s="21"/>
      <c r="AD52" s="9" t="s">
        <v>33</v>
      </c>
      <c r="AF52" s="23"/>
      <c r="AG52" s="26"/>
      <c r="AH52" s="26"/>
      <c r="AI52" s="26"/>
      <c r="AJ52" s="26"/>
      <c r="AK52" s="26"/>
      <c r="AL52" s="26"/>
      <c r="AM52" s="26"/>
      <c r="AN52" s="26"/>
      <c r="AO52" s="26"/>
      <c r="AP52" s="28"/>
      <c r="AQ52" s="26"/>
      <c r="AR52" s="26"/>
      <c r="AS52" s="26"/>
      <c r="AT52" s="26"/>
      <c r="AU52" s="26"/>
      <c r="AV52" s="26"/>
      <c r="AW52" s="26"/>
      <c r="AX52" s="26"/>
      <c r="AY52" s="26"/>
      <c r="AZ52" s="28"/>
      <c r="BA52" s="28"/>
      <c r="BB52" s="28"/>
      <c r="BC52" s="28"/>
      <c r="BD52" s="28"/>
      <c r="BE52" s="28"/>
      <c r="BF52" s="21"/>
      <c r="BG52" s="9" t="s">
        <v>33</v>
      </c>
      <c r="BH52" s="24" t="s">
        <v>152</v>
      </c>
      <c r="BI52" s="23" t="s">
        <v>152</v>
      </c>
      <c r="BJ52" s="26">
        <v>2</v>
      </c>
      <c r="BK52" s="26">
        <v>0</v>
      </c>
      <c r="BL52" s="26">
        <v>0</v>
      </c>
      <c r="BM52" s="26">
        <v>2</v>
      </c>
      <c r="BN52" s="26">
        <v>0</v>
      </c>
      <c r="BO52" s="26">
        <v>0</v>
      </c>
      <c r="BP52" s="26" t="s">
        <v>110</v>
      </c>
      <c r="BQ52" s="26">
        <v>0</v>
      </c>
      <c r="BR52" s="26">
        <v>0</v>
      </c>
      <c r="BS52" s="28">
        <v>2</v>
      </c>
      <c r="BT52" s="26">
        <v>2</v>
      </c>
      <c r="BU52" s="26">
        <v>0</v>
      </c>
      <c r="BV52" s="26">
        <v>0</v>
      </c>
      <c r="BW52" s="26">
        <v>0</v>
      </c>
      <c r="BX52" s="26">
        <v>0</v>
      </c>
      <c r="BY52" s="26">
        <v>1</v>
      </c>
      <c r="BZ52" s="26">
        <v>0</v>
      </c>
      <c r="CA52" s="26">
        <v>0</v>
      </c>
      <c r="CB52" s="26">
        <v>0</v>
      </c>
      <c r="CC52" s="28">
        <v>0</v>
      </c>
      <c r="CD52" s="28">
        <v>4.5</v>
      </c>
      <c r="CE52" s="28">
        <v>0</v>
      </c>
      <c r="CF52" s="28">
        <v>0</v>
      </c>
      <c r="CG52" s="28">
        <v>1.1000000000000001</v>
      </c>
      <c r="CH52" s="28">
        <v>1</v>
      </c>
    </row>
    <row r="53" spans="1:86" x14ac:dyDescent="0.3">
      <c r="A53" s="9" t="s">
        <v>33</v>
      </c>
      <c r="B53" s="1" t="s">
        <v>41</v>
      </c>
      <c r="C53" s="23" t="s">
        <v>41</v>
      </c>
      <c r="D53" s="26">
        <v>2</v>
      </c>
      <c r="E53" s="26">
        <v>2</v>
      </c>
      <c r="F53" s="26">
        <v>0</v>
      </c>
      <c r="G53" s="26">
        <v>0</v>
      </c>
      <c r="H53" s="26">
        <v>2</v>
      </c>
      <c r="I53" s="26">
        <v>0</v>
      </c>
      <c r="J53" s="26">
        <v>1</v>
      </c>
      <c r="K53" s="26">
        <v>0</v>
      </c>
      <c r="L53" s="26">
        <v>0</v>
      </c>
      <c r="M53" s="28">
        <v>14.666666666666666</v>
      </c>
      <c r="N53" s="26">
        <v>14</v>
      </c>
      <c r="O53" s="26">
        <v>7</v>
      </c>
      <c r="P53" s="26">
        <v>7</v>
      </c>
      <c r="Q53" s="26">
        <v>3</v>
      </c>
      <c r="R53" s="26">
        <v>5</v>
      </c>
      <c r="S53" s="26">
        <v>9</v>
      </c>
      <c r="T53" s="26">
        <v>0</v>
      </c>
      <c r="U53" s="26">
        <v>0</v>
      </c>
      <c r="V53" s="26">
        <v>0</v>
      </c>
      <c r="W53" s="28">
        <v>4.3</v>
      </c>
      <c r="X53" s="28">
        <v>5.52</v>
      </c>
      <c r="Y53" s="28">
        <v>3.07</v>
      </c>
      <c r="Z53" s="28">
        <v>1.84</v>
      </c>
      <c r="AA53" s="28">
        <v>3.2</v>
      </c>
      <c r="AB53" s="28">
        <v>1.3</v>
      </c>
      <c r="AC53" s="21"/>
      <c r="AD53" s="9" t="s">
        <v>33</v>
      </c>
      <c r="AF53" s="23"/>
      <c r="AG53" s="26"/>
      <c r="AH53" s="26"/>
      <c r="AI53" s="26"/>
      <c r="AJ53" s="26"/>
      <c r="AK53" s="26"/>
      <c r="AL53" s="26"/>
      <c r="AM53" s="26"/>
      <c r="AN53" s="26"/>
      <c r="AO53" s="26"/>
      <c r="AP53" s="28"/>
      <c r="AQ53" s="26"/>
      <c r="AR53" s="26"/>
      <c r="AS53" s="26"/>
      <c r="AT53" s="26"/>
      <c r="AU53" s="26"/>
      <c r="AV53" s="26"/>
      <c r="AW53" s="26"/>
      <c r="AX53" s="26"/>
      <c r="AY53" s="26"/>
      <c r="AZ53" s="28"/>
      <c r="BA53" s="28"/>
      <c r="BB53" s="28"/>
      <c r="BC53" s="28"/>
      <c r="BD53" s="28"/>
      <c r="BE53" s="28"/>
      <c r="BF53" s="21"/>
      <c r="BG53" s="9" t="s">
        <v>33</v>
      </c>
      <c r="BH53" s="24" t="s">
        <v>50</v>
      </c>
      <c r="BI53" s="23" t="s">
        <v>50</v>
      </c>
      <c r="BJ53" s="26">
        <v>1</v>
      </c>
      <c r="BK53" s="26">
        <v>1</v>
      </c>
      <c r="BL53" s="26">
        <v>0</v>
      </c>
      <c r="BM53" s="26">
        <v>0</v>
      </c>
      <c r="BN53" s="26">
        <v>1</v>
      </c>
      <c r="BO53" s="26">
        <v>0</v>
      </c>
      <c r="BP53" s="26">
        <v>1</v>
      </c>
      <c r="BQ53" s="26">
        <v>0</v>
      </c>
      <c r="BR53" s="26">
        <v>0</v>
      </c>
      <c r="BS53" s="28">
        <v>7.333333333333333</v>
      </c>
      <c r="BT53" s="26">
        <v>10</v>
      </c>
      <c r="BU53" s="26">
        <v>4</v>
      </c>
      <c r="BV53" s="26">
        <v>3</v>
      </c>
      <c r="BW53" s="26">
        <v>1</v>
      </c>
      <c r="BX53" s="26">
        <v>0</v>
      </c>
      <c r="BY53" s="26">
        <v>5</v>
      </c>
      <c r="BZ53" s="26">
        <v>0</v>
      </c>
      <c r="CA53" s="26">
        <v>0</v>
      </c>
      <c r="CB53" s="26">
        <v>0</v>
      </c>
      <c r="CC53" s="28">
        <v>3.68</v>
      </c>
      <c r="CD53" s="28">
        <v>6.14</v>
      </c>
      <c r="CE53" s="28">
        <v>0</v>
      </c>
      <c r="CF53" s="28">
        <v>1.23</v>
      </c>
      <c r="CG53" s="28">
        <v>2.2000000000000002</v>
      </c>
      <c r="CH53" s="28">
        <v>1.36</v>
      </c>
    </row>
    <row r="54" spans="1:86" x14ac:dyDescent="0.3">
      <c r="A54" s="9" t="s">
        <v>33</v>
      </c>
      <c r="B54" s="1" t="s">
        <v>44</v>
      </c>
      <c r="C54" s="23" t="s">
        <v>44</v>
      </c>
      <c r="D54" s="26">
        <v>1</v>
      </c>
      <c r="E54" s="26">
        <v>1</v>
      </c>
      <c r="F54" s="26">
        <v>0</v>
      </c>
      <c r="G54" s="26">
        <v>0</v>
      </c>
      <c r="H54" s="26">
        <v>0</v>
      </c>
      <c r="I54" s="26">
        <v>1</v>
      </c>
      <c r="J54" s="26">
        <v>0</v>
      </c>
      <c r="K54" s="26">
        <v>0</v>
      </c>
      <c r="L54" s="26">
        <v>0</v>
      </c>
      <c r="M54" s="28">
        <v>2</v>
      </c>
      <c r="N54" s="26">
        <v>8</v>
      </c>
      <c r="O54" s="26">
        <v>5</v>
      </c>
      <c r="P54" s="26">
        <v>5</v>
      </c>
      <c r="Q54" s="26">
        <v>1</v>
      </c>
      <c r="R54" s="26">
        <v>1</v>
      </c>
      <c r="S54" s="26">
        <v>0</v>
      </c>
      <c r="T54" s="26">
        <v>0</v>
      </c>
      <c r="U54" s="26">
        <v>0</v>
      </c>
      <c r="V54" s="26">
        <v>0</v>
      </c>
      <c r="W54" s="28">
        <v>22.5</v>
      </c>
      <c r="X54" s="28">
        <v>0</v>
      </c>
      <c r="Y54" s="28">
        <v>4.5</v>
      </c>
      <c r="Z54" s="28">
        <v>4.5</v>
      </c>
      <c r="AA54" s="28">
        <v>-4</v>
      </c>
      <c r="AB54" s="28">
        <v>4.5</v>
      </c>
      <c r="AC54" s="21"/>
      <c r="AD54" s="9" t="s">
        <v>33</v>
      </c>
      <c r="AF54" s="23"/>
      <c r="AG54" s="26"/>
      <c r="AH54" s="26"/>
      <c r="AI54" s="26"/>
      <c r="AJ54" s="26"/>
      <c r="AK54" s="26"/>
      <c r="AL54" s="26"/>
      <c r="AM54" s="26"/>
      <c r="AN54" s="26"/>
      <c r="AO54" s="26"/>
      <c r="AP54" s="28"/>
      <c r="AQ54" s="26"/>
      <c r="AR54" s="26"/>
      <c r="AS54" s="26"/>
      <c r="AT54" s="26"/>
      <c r="AU54" s="26"/>
      <c r="AV54" s="26"/>
      <c r="AW54" s="26"/>
      <c r="AX54" s="26"/>
      <c r="AY54" s="26"/>
      <c r="AZ54" s="28"/>
      <c r="BA54" s="28"/>
      <c r="BB54" s="28"/>
      <c r="BC54" s="28"/>
      <c r="BD54" s="28"/>
      <c r="BE54" s="28"/>
      <c r="BF54" s="21"/>
      <c r="BG54" s="9" t="s">
        <v>33</v>
      </c>
      <c r="BH54" s="24" t="s">
        <v>74</v>
      </c>
      <c r="BI54" s="23" t="s">
        <v>74</v>
      </c>
      <c r="BJ54" s="26">
        <v>1</v>
      </c>
      <c r="BK54" s="26">
        <v>0</v>
      </c>
      <c r="BL54" s="26">
        <v>0</v>
      </c>
      <c r="BM54" s="26">
        <v>0</v>
      </c>
      <c r="BN54" s="26">
        <v>0</v>
      </c>
      <c r="BO54" s="26">
        <v>0</v>
      </c>
      <c r="BP54" s="26" t="s">
        <v>110</v>
      </c>
      <c r="BQ54" s="26">
        <v>0</v>
      </c>
      <c r="BR54" s="26">
        <v>0</v>
      </c>
      <c r="BS54" s="28">
        <v>5.333333333333333</v>
      </c>
      <c r="BT54" s="26">
        <v>4</v>
      </c>
      <c r="BU54" s="26">
        <v>4</v>
      </c>
      <c r="BV54" s="26">
        <v>3</v>
      </c>
      <c r="BW54" s="26">
        <v>0</v>
      </c>
      <c r="BX54" s="26">
        <v>1</v>
      </c>
      <c r="BY54" s="26">
        <v>2</v>
      </c>
      <c r="BZ54" s="26">
        <v>0</v>
      </c>
      <c r="CA54" s="26">
        <v>0</v>
      </c>
      <c r="CB54" s="26">
        <v>0</v>
      </c>
      <c r="CC54" s="28">
        <v>5.0599999999999996</v>
      </c>
      <c r="CD54" s="28">
        <v>3.38</v>
      </c>
      <c r="CE54" s="28">
        <v>1.69</v>
      </c>
      <c r="CF54" s="28">
        <v>0</v>
      </c>
      <c r="CG54" s="28">
        <v>-0.1</v>
      </c>
      <c r="CH54" s="28">
        <v>0.94</v>
      </c>
    </row>
    <row r="55" spans="1:86" x14ac:dyDescent="0.3">
      <c r="A55" s="9" t="s">
        <v>33</v>
      </c>
      <c r="B55" s="1" t="s">
        <v>45</v>
      </c>
      <c r="C55" s="23"/>
      <c r="D55" s="26"/>
      <c r="E55" s="26"/>
      <c r="F55" s="26"/>
      <c r="G55" s="26"/>
      <c r="H55" s="26"/>
      <c r="I55" s="26"/>
      <c r="J55" s="26"/>
      <c r="K55" s="26"/>
      <c r="L55" s="26"/>
      <c r="M55" s="28"/>
      <c r="N55" s="26"/>
      <c r="O55" s="26"/>
      <c r="P55" s="26"/>
      <c r="Q55" s="26"/>
      <c r="R55" s="26"/>
      <c r="S55" s="26"/>
      <c r="T55" s="26"/>
      <c r="U55" s="26"/>
      <c r="V55" s="26"/>
      <c r="W55" s="28"/>
      <c r="X55" s="28"/>
      <c r="Y55" s="28"/>
      <c r="Z55" s="28"/>
      <c r="AA55" s="26"/>
      <c r="AB55" s="28"/>
      <c r="AC55" s="21"/>
      <c r="AD55" s="9" t="s">
        <v>33</v>
      </c>
      <c r="AF55" s="23"/>
      <c r="AG55" s="26"/>
      <c r="AH55" s="26"/>
      <c r="AI55" s="26"/>
      <c r="AJ55" s="26"/>
      <c r="AK55" s="26"/>
      <c r="AL55" s="26"/>
      <c r="AM55" s="26"/>
      <c r="AN55" s="26"/>
      <c r="AO55" s="26"/>
      <c r="AP55" s="28"/>
      <c r="AQ55" s="26"/>
      <c r="AR55" s="26"/>
      <c r="AS55" s="26"/>
      <c r="AT55" s="26"/>
      <c r="AU55" s="26"/>
      <c r="AV55" s="26"/>
      <c r="AW55" s="26"/>
      <c r="AX55" s="26"/>
      <c r="AY55" s="26"/>
      <c r="AZ55" s="28"/>
      <c r="BA55" s="28"/>
      <c r="BB55" s="28"/>
      <c r="BC55" s="28"/>
      <c r="BD55" s="28"/>
      <c r="BE55" s="28"/>
      <c r="BF55" s="21"/>
      <c r="BG55" s="9" t="s">
        <v>33</v>
      </c>
      <c r="BH55" s="24" t="s">
        <v>153</v>
      </c>
      <c r="BI55" s="23" t="s">
        <v>153</v>
      </c>
      <c r="BJ55" s="26">
        <v>2</v>
      </c>
      <c r="BK55" s="26">
        <v>2</v>
      </c>
      <c r="BL55" s="26">
        <v>0</v>
      </c>
      <c r="BM55" s="26">
        <v>0</v>
      </c>
      <c r="BN55" s="26">
        <v>2</v>
      </c>
      <c r="BO55" s="26">
        <v>0</v>
      </c>
      <c r="BP55" s="26">
        <v>1</v>
      </c>
      <c r="BQ55" s="26">
        <v>0</v>
      </c>
      <c r="BR55" s="26">
        <v>0</v>
      </c>
      <c r="BS55" s="28">
        <v>15.333333333333334</v>
      </c>
      <c r="BT55" s="26">
        <v>14</v>
      </c>
      <c r="BU55" s="26">
        <v>6</v>
      </c>
      <c r="BV55" s="26">
        <v>5</v>
      </c>
      <c r="BW55" s="26">
        <v>3</v>
      </c>
      <c r="BX55" s="26">
        <v>3</v>
      </c>
      <c r="BY55" s="26">
        <v>6</v>
      </c>
      <c r="BZ55" s="26">
        <v>0</v>
      </c>
      <c r="CA55" s="26">
        <v>0</v>
      </c>
      <c r="CB55" s="26">
        <v>0</v>
      </c>
      <c r="CC55" s="28">
        <v>2.93</v>
      </c>
      <c r="CD55" s="28">
        <v>3.52</v>
      </c>
      <c r="CE55" s="28">
        <v>1.76</v>
      </c>
      <c r="CF55" s="28">
        <v>1.76</v>
      </c>
      <c r="CG55" s="28">
        <v>5.3</v>
      </c>
      <c r="CH55" s="28">
        <v>1.1100000000000001</v>
      </c>
    </row>
    <row r="56" spans="1:86" x14ac:dyDescent="0.3">
      <c r="A56" s="9" t="s">
        <v>33</v>
      </c>
      <c r="B56" s="1" t="s">
        <v>47</v>
      </c>
      <c r="C56" s="23" t="s">
        <v>47</v>
      </c>
      <c r="D56" s="26">
        <v>4</v>
      </c>
      <c r="E56" s="26">
        <v>0</v>
      </c>
      <c r="F56" s="26">
        <v>0</v>
      </c>
      <c r="G56" s="26">
        <v>3</v>
      </c>
      <c r="H56" s="26">
        <v>1</v>
      </c>
      <c r="I56" s="26">
        <v>0</v>
      </c>
      <c r="J56" s="26">
        <v>1</v>
      </c>
      <c r="K56" s="26">
        <v>2</v>
      </c>
      <c r="L56" s="26">
        <v>0</v>
      </c>
      <c r="M56" s="28">
        <v>6.666666666666667</v>
      </c>
      <c r="N56" s="26">
        <v>9</v>
      </c>
      <c r="O56" s="26">
        <v>2</v>
      </c>
      <c r="P56" s="26">
        <v>2</v>
      </c>
      <c r="Q56" s="26">
        <v>1</v>
      </c>
      <c r="R56" s="26">
        <v>1</v>
      </c>
      <c r="S56" s="26">
        <v>5</v>
      </c>
      <c r="T56" s="26">
        <v>0</v>
      </c>
      <c r="U56" s="26">
        <v>0</v>
      </c>
      <c r="V56" s="26">
        <v>1</v>
      </c>
      <c r="W56" s="28">
        <v>2.7</v>
      </c>
      <c r="X56" s="28">
        <v>6.75</v>
      </c>
      <c r="Y56" s="28">
        <v>1.35</v>
      </c>
      <c r="Z56" s="28">
        <v>1.35</v>
      </c>
      <c r="AA56" s="28">
        <v>2.8</v>
      </c>
      <c r="AB56" s="28">
        <v>1.5</v>
      </c>
      <c r="AC56" s="21"/>
      <c r="AD56" s="9" t="s">
        <v>33</v>
      </c>
      <c r="AF56" s="23"/>
      <c r="AG56" s="26"/>
      <c r="AH56" s="26"/>
      <c r="AI56" s="26"/>
      <c r="AJ56" s="26"/>
      <c r="AK56" s="26"/>
      <c r="AL56" s="26"/>
      <c r="AM56" s="26"/>
      <c r="AN56" s="26"/>
      <c r="AO56" s="26"/>
      <c r="AP56" s="28"/>
      <c r="AQ56" s="26"/>
      <c r="AR56" s="26"/>
      <c r="AS56" s="26"/>
      <c r="AT56" s="26"/>
      <c r="AU56" s="26"/>
      <c r="AV56" s="26"/>
      <c r="AW56" s="26"/>
      <c r="AX56" s="26"/>
      <c r="AY56" s="26"/>
      <c r="AZ56" s="28"/>
      <c r="BA56" s="28"/>
      <c r="BB56" s="28"/>
      <c r="BC56" s="28"/>
      <c r="BD56" s="28"/>
      <c r="BE56" s="28"/>
      <c r="BF56" s="21"/>
      <c r="BG56" s="9" t="s">
        <v>33</v>
      </c>
      <c r="BH56" s="24"/>
      <c r="BI56" s="23"/>
      <c r="BJ56" s="26"/>
      <c r="BK56" s="26"/>
      <c r="BL56" s="26"/>
      <c r="BM56" s="26"/>
      <c r="BN56" s="26"/>
      <c r="BO56" s="26"/>
      <c r="BP56" s="26"/>
      <c r="BQ56" s="26"/>
      <c r="BR56" s="26"/>
      <c r="BS56" s="28"/>
      <c r="BT56" s="26"/>
      <c r="BU56" s="26"/>
      <c r="BV56" s="26"/>
      <c r="BW56" s="26"/>
      <c r="BX56" s="26"/>
      <c r="BY56" s="26"/>
      <c r="BZ56" s="26"/>
      <c r="CA56" s="26"/>
      <c r="CB56" s="26"/>
      <c r="CC56" s="28"/>
      <c r="CD56" s="28"/>
      <c r="CE56" s="28"/>
      <c r="CF56" s="28"/>
      <c r="CG56" s="28"/>
      <c r="CH56" s="28"/>
    </row>
    <row r="57" spans="1:86" x14ac:dyDescent="0.3">
      <c r="A57" s="9" t="s">
        <v>33</v>
      </c>
      <c r="B57" s="1" t="s">
        <v>49</v>
      </c>
      <c r="C57" s="23"/>
      <c r="D57" s="26"/>
      <c r="E57" s="26"/>
      <c r="F57" s="26"/>
      <c r="G57" s="26"/>
      <c r="H57" s="26"/>
      <c r="I57" s="26"/>
      <c r="J57" s="26"/>
      <c r="K57" s="26"/>
      <c r="L57" s="26"/>
      <c r="M57" s="28"/>
      <c r="N57" s="26"/>
      <c r="O57" s="26"/>
      <c r="P57" s="26"/>
      <c r="Q57" s="26"/>
      <c r="R57" s="26"/>
      <c r="S57" s="26"/>
      <c r="T57" s="26"/>
      <c r="U57" s="26"/>
      <c r="V57" s="26"/>
      <c r="W57" s="28"/>
      <c r="X57" s="28"/>
      <c r="Y57" s="28"/>
      <c r="Z57" s="28"/>
      <c r="AA57" s="26"/>
      <c r="AB57" s="28"/>
      <c r="AC57" s="21"/>
      <c r="AD57" s="9" t="s">
        <v>33</v>
      </c>
      <c r="AF57" s="23"/>
      <c r="AG57" s="26"/>
      <c r="AH57" s="26"/>
      <c r="AI57" s="26"/>
      <c r="AJ57" s="26"/>
      <c r="AK57" s="26"/>
      <c r="AL57" s="26"/>
      <c r="AM57" s="26"/>
      <c r="AN57" s="26"/>
      <c r="AO57" s="26"/>
      <c r="AP57" s="28"/>
      <c r="AQ57" s="26"/>
      <c r="AR57" s="26"/>
      <c r="AS57" s="26"/>
      <c r="AT57" s="26"/>
      <c r="AU57" s="26"/>
      <c r="AV57" s="26"/>
      <c r="AW57" s="26"/>
      <c r="AX57" s="26"/>
      <c r="AY57" s="26"/>
      <c r="AZ57" s="28"/>
      <c r="BA57" s="28"/>
      <c r="BB57" s="28"/>
      <c r="BC57" s="28"/>
      <c r="BD57" s="28"/>
      <c r="BE57" s="28"/>
      <c r="BF57" s="21"/>
      <c r="BG57" s="9" t="s">
        <v>33</v>
      </c>
      <c r="BH57" s="24"/>
      <c r="BI57" s="23"/>
      <c r="BJ57" s="26"/>
      <c r="BK57" s="26"/>
      <c r="BL57" s="26"/>
      <c r="BM57" s="26"/>
      <c r="BN57" s="26"/>
      <c r="BO57" s="26"/>
      <c r="BP57" s="26"/>
      <c r="BQ57" s="26"/>
      <c r="BR57" s="26"/>
      <c r="BS57" s="28"/>
      <c r="BT57" s="26"/>
      <c r="BU57" s="26"/>
      <c r="BV57" s="26"/>
      <c r="BW57" s="26"/>
      <c r="BX57" s="26"/>
      <c r="BY57" s="26"/>
      <c r="BZ57" s="26"/>
      <c r="CA57" s="26"/>
      <c r="CB57" s="26"/>
      <c r="CC57" s="28"/>
      <c r="CD57" s="28"/>
      <c r="CE57" s="28"/>
      <c r="CF57" s="28"/>
      <c r="CG57" s="28"/>
      <c r="CH57" s="28"/>
    </row>
    <row r="58" spans="1:86" x14ac:dyDescent="0.3">
      <c r="A58" s="9" t="s">
        <v>33</v>
      </c>
      <c r="B58" s="1" t="s">
        <v>161</v>
      </c>
      <c r="C58" s="1" t="s">
        <v>90</v>
      </c>
      <c r="D58" s="26"/>
      <c r="E58" s="26"/>
      <c r="F58" s="26"/>
      <c r="G58" s="26"/>
      <c r="H58" s="26"/>
      <c r="I58" s="26"/>
      <c r="J58" s="26"/>
      <c r="K58" s="26"/>
      <c r="L58" s="26"/>
      <c r="M58" s="28"/>
      <c r="N58" s="26"/>
      <c r="O58" s="26"/>
      <c r="P58" s="26"/>
      <c r="Q58" s="26"/>
      <c r="R58" s="26"/>
      <c r="S58" s="26"/>
      <c r="T58" s="26"/>
      <c r="U58" s="26"/>
      <c r="V58" s="26"/>
      <c r="W58" s="28"/>
      <c r="X58" s="28"/>
      <c r="Y58" s="28"/>
      <c r="Z58" s="28"/>
      <c r="AA58" s="28"/>
      <c r="AB58" s="28"/>
      <c r="AC58" s="21"/>
      <c r="AD58" s="9" t="s">
        <v>33</v>
      </c>
      <c r="AG58" s="26"/>
      <c r="AH58" s="26"/>
      <c r="AI58" s="26"/>
      <c r="AJ58" s="26"/>
      <c r="AK58" s="26"/>
      <c r="AL58" s="26"/>
      <c r="AM58" s="26"/>
      <c r="AN58" s="26"/>
      <c r="AO58" s="26"/>
      <c r="AP58" s="28"/>
      <c r="AQ58" s="26"/>
      <c r="AR58" s="26"/>
      <c r="AS58" s="26"/>
      <c r="AT58" s="26"/>
      <c r="AU58" s="26"/>
      <c r="AV58" s="26"/>
      <c r="AW58" s="26"/>
      <c r="AX58" s="26"/>
      <c r="AY58" s="26"/>
      <c r="AZ58" s="28"/>
      <c r="BA58" s="28"/>
      <c r="BB58" s="28"/>
      <c r="BC58" s="28"/>
      <c r="BD58" s="28"/>
      <c r="BE58" s="28"/>
      <c r="BF58" s="21"/>
      <c r="BG58" s="9" t="s">
        <v>33</v>
      </c>
      <c r="BH58" s="24"/>
      <c r="BS58" s="10"/>
      <c r="CC58" s="10"/>
      <c r="CD58" s="10"/>
      <c r="CE58" s="10"/>
      <c r="CF58" s="10"/>
      <c r="CG58" s="10"/>
      <c r="CH58" s="10"/>
    </row>
    <row r="59" spans="1:86" x14ac:dyDescent="0.3">
      <c r="A59" s="9"/>
      <c r="B59" s="4" t="s">
        <v>54</v>
      </c>
      <c r="C59" s="4"/>
      <c r="D59" s="4">
        <f t="shared" ref="D59:V59" si="9">SUM(D49:D58)</f>
        <v>13</v>
      </c>
      <c r="E59" s="4">
        <f t="shared" si="9"/>
        <v>7</v>
      </c>
      <c r="F59" s="4">
        <f t="shared" si="9"/>
        <v>1</v>
      </c>
      <c r="G59" s="4">
        <f t="shared" si="9"/>
        <v>5</v>
      </c>
      <c r="H59" s="4">
        <f t="shared" si="9"/>
        <v>6</v>
      </c>
      <c r="I59" s="4">
        <f t="shared" si="9"/>
        <v>2</v>
      </c>
      <c r="J59" s="4">
        <f t="shared" si="9"/>
        <v>4.5</v>
      </c>
      <c r="K59" s="4">
        <f t="shared" si="9"/>
        <v>3</v>
      </c>
      <c r="L59" s="4">
        <f t="shared" si="9"/>
        <v>1</v>
      </c>
      <c r="M59" s="13">
        <f t="shared" si="9"/>
        <v>57.333333333333329</v>
      </c>
      <c r="N59" s="4">
        <f t="shared" si="9"/>
        <v>57</v>
      </c>
      <c r="O59" s="4">
        <f t="shared" si="9"/>
        <v>25</v>
      </c>
      <c r="P59" s="4">
        <f t="shared" si="9"/>
        <v>23</v>
      </c>
      <c r="Q59" s="4">
        <f t="shared" si="9"/>
        <v>6</v>
      </c>
      <c r="R59" s="4">
        <f t="shared" si="9"/>
        <v>14</v>
      </c>
      <c r="S59" s="4">
        <f t="shared" si="9"/>
        <v>33</v>
      </c>
      <c r="T59" s="4">
        <f t="shared" si="9"/>
        <v>0</v>
      </c>
      <c r="U59" s="4">
        <f t="shared" si="9"/>
        <v>2</v>
      </c>
      <c r="V59" s="4">
        <f t="shared" si="9"/>
        <v>1</v>
      </c>
      <c r="W59" s="13">
        <f>(P59/M59)*9</f>
        <v>3.6104651162790704</v>
      </c>
      <c r="X59" s="13"/>
      <c r="Y59" s="13"/>
      <c r="Z59" s="4"/>
      <c r="AA59" s="4"/>
      <c r="AB59" s="13">
        <f>(R59+N59)/M59</f>
        <v>1.238372093023256</v>
      </c>
      <c r="AC59" s="21"/>
      <c r="AD59" s="9"/>
      <c r="AE59" s="4" t="s">
        <v>54</v>
      </c>
      <c r="AF59" s="4"/>
      <c r="AG59" s="4">
        <f t="shared" ref="AG59:AY59" si="10">SUM(AG49:AG58)</f>
        <v>2</v>
      </c>
      <c r="AH59" s="4">
        <f t="shared" si="10"/>
        <v>0</v>
      </c>
      <c r="AI59" s="4">
        <f t="shared" si="10"/>
        <v>0</v>
      </c>
      <c r="AJ59" s="4">
        <f t="shared" si="10"/>
        <v>2</v>
      </c>
      <c r="AK59" s="4">
        <f t="shared" si="10"/>
        <v>0</v>
      </c>
      <c r="AL59" s="4">
        <f t="shared" si="10"/>
        <v>0</v>
      </c>
      <c r="AM59" s="4">
        <f t="shared" si="10"/>
        <v>0</v>
      </c>
      <c r="AN59" s="4">
        <f t="shared" si="10"/>
        <v>2</v>
      </c>
      <c r="AO59" s="4">
        <f t="shared" si="10"/>
        <v>0</v>
      </c>
      <c r="AP59" s="13">
        <f t="shared" si="10"/>
        <v>2</v>
      </c>
      <c r="AQ59" s="4">
        <f t="shared" si="10"/>
        <v>0</v>
      </c>
      <c r="AR59" s="4">
        <f t="shared" si="10"/>
        <v>0</v>
      </c>
      <c r="AS59" s="4">
        <f t="shared" si="10"/>
        <v>0</v>
      </c>
      <c r="AT59" s="4">
        <f t="shared" si="10"/>
        <v>0</v>
      </c>
      <c r="AU59" s="4">
        <f t="shared" si="10"/>
        <v>0</v>
      </c>
      <c r="AV59" s="4">
        <f t="shared" si="10"/>
        <v>1</v>
      </c>
      <c r="AW59" s="4">
        <f t="shared" si="10"/>
        <v>0</v>
      </c>
      <c r="AX59" s="4">
        <f t="shared" si="10"/>
        <v>0</v>
      </c>
      <c r="AY59" s="4">
        <f t="shared" si="10"/>
        <v>0</v>
      </c>
      <c r="AZ59" s="13">
        <f>(AS59/AP59)*9</f>
        <v>0</v>
      </c>
      <c r="BA59" s="13"/>
      <c r="BB59" s="13"/>
      <c r="BC59" s="4"/>
      <c r="BD59" s="4"/>
      <c r="BE59" s="13">
        <f>(AU59+AQ59)/AP59</f>
        <v>0</v>
      </c>
      <c r="BF59" s="21"/>
      <c r="BG59" s="9"/>
      <c r="BH59" s="25" t="s">
        <v>54</v>
      </c>
      <c r="BI59" s="4"/>
      <c r="BJ59" s="4">
        <f t="shared" ref="BJ59:CB59" si="11">SUM(BJ49:BJ58)</f>
        <v>10</v>
      </c>
      <c r="BK59" s="4">
        <f t="shared" si="11"/>
        <v>4</v>
      </c>
      <c r="BL59" s="4">
        <f t="shared" si="11"/>
        <v>0</v>
      </c>
      <c r="BM59" s="4">
        <f t="shared" si="11"/>
        <v>5</v>
      </c>
      <c r="BN59" s="4">
        <f t="shared" si="11"/>
        <v>4</v>
      </c>
      <c r="BO59" s="4">
        <f t="shared" si="11"/>
        <v>1</v>
      </c>
      <c r="BP59" s="4">
        <f t="shared" si="11"/>
        <v>3</v>
      </c>
      <c r="BQ59" s="4">
        <f t="shared" si="11"/>
        <v>1</v>
      </c>
      <c r="BR59" s="4">
        <f t="shared" si="11"/>
        <v>0</v>
      </c>
      <c r="BS59" s="13">
        <f t="shared" si="11"/>
        <v>41</v>
      </c>
      <c r="BT59" s="4">
        <f t="shared" si="11"/>
        <v>39</v>
      </c>
      <c r="BU59" s="4">
        <f t="shared" si="11"/>
        <v>19</v>
      </c>
      <c r="BV59" s="4">
        <f t="shared" si="11"/>
        <v>16</v>
      </c>
      <c r="BW59" s="4">
        <f t="shared" si="11"/>
        <v>5</v>
      </c>
      <c r="BX59" s="4">
        <f t="shared" si="11"/>
        <v>10</v>
      </c>
      <c r="BY59" s="4">
        <f t="shared" si="11"/>
        <v>28</v>
      </c>
      <c r="BZ59" s="4">
        <f t="shared" si="11"/>
        <v>0</v>
      </c>
      <c r="CA59" s="4">
        <f t="shared" si="11"/>
        <v>1</v>
      </c>
      <c r="CB59" s="4">
        <f t="shared" si="11"/>
        <v>0</v>
      </c>
      <c r="CC59" s="13">
        <f>(BV59/BS59)*9</f>
        <v>3.5121951219512195</v>
      </c>
      <c r="CD59" s="13"/>
      <c r="CE59" s="13"/>
      <c r="CF59" s="4"/>
      <c r="CG59" s="4"/>
      <c r="CH59" s="13">
        <f>(BX59+BT59)/BS59</f>
        <v>1.1951219512195121</v>
      </c>
    </row>
    <row r="60" spans="1:86" x14ac:dyDescent="0.3">
      <c r="B60" s="4"/>
      <c r="AC60" s="21"/>
      <c r="BF60" s="21"/>
      <c r="BH60" s="24"/>
    </row>
    <row r="61" spans="1:86" x14ac:dyDescent="0.3">
      <c r="A61" s="9"/>
      <c r="C61" s="4"/>
      <c r="D61" s="4" t="s">
        <v>95</v>
      </c>
      <c r="E61" s="4" t="s">
        <v>96</v>
      </c>
      <c r="F61" s="4" t="s">
        <v>92</v>
      </c>
      <c r="G61" s="4" t="s">
        <v>89</v>
      </c>
      <c r="H61" s="4" t="s">
        <v>97</v>
      </c>
      <c r="I61" s="4" t="s">
        <v>13</v>
      </c>
      <c r="J61" s="4" t="s">
        <v>17</v>
      </c>
      <c r="K61" s="4" t="s">
        <v>1</v>
      </c>
      <c r="L61" s="4" t="s">
        <v>2</v>
      </c>
      <c r="M61" s="4" t="s">
        <v>98</v>
      </c>
      <c r="N61" s="4" t="s">
        <v>99</v>
      </c>
      <c r="O61" s="4" t="s">
        <v>100</v>
      </c>
      <c r="P61" s="4" t="s">
        <v>101</v>
      </c>
      <c r="Q61" s="4" t="s">
        <v>3</v>
      </c>
      <c r="R61" s="4" t="s">
        <v>102</v>
      </c>
      <c r="S61" s="4" t="s">
        <v>103</v>
      </c>
      <c r="T61" s="4" t="s">
        <v>104</v>
      </c>
      <c r="U61" s="4" t="s">
        <v>105</v>
      </c>
      <c r="V61" s="4" t="s">
        <v>106</v>
      </c>
      <c r="W61" s="6" t="s">
        <v>0</v>
      </c>
      <c r="X61" s="6" t="s">
        <v>107</v>
      </c>
      <c r="Y61" s="6" t="s">
        <v>108</v>
      </c>
      <c r="Z61" s="4"/>
      <c r="AA61" s="4"/>
      <c r="AB61" s="13"/>
      <c r="AC61" s="21"/>
      <c r="AD61" s="9"/>
      <c r="AE61" s="4"/>
      <c r="AF61" s="4"/>
      <c r="AG61" s="4" t="s">
        <v>95</v>
      </c>
      <c r="AH61" s="4" t="s">
        <v>96</v>
      </c>
      <c r="AI61" s="4" t="s">
        <v>92</v>
      </c>
      <c r="AJ61" s="4" t="s">
        <v>89</v>
      </c>
      <c r="AK61" s="4" t="s">
        <v>97</v>
      </c>
      <c r="AL61" s="4" t="s">
        <v>13</v>
      </c>
      <c r="AM61" s="4" t="s">
        <v>17</v>
      </c>
      <c r="AN61" s="4" t="s">
        <v>1</v>
      </c>
      <c r="AO61" s="4" t="s">
        <v>2</v>
      </c>
      <c r="AP61" s="4" t="s">
        <v>98</v>
      </c>
      <c r="AQ61" s="4" t="s">
        <v>99</v>
      </c>
      <c r="AR61" s="4" t="s">
        <v>100</v>
      </c>
      <c r="AS61" s="4" t="s">
        <v>101</v>
      </c>
      <c r="AT61" s="4" t="s">
        <v>3</v>
      </c>
      <c r="AU61" s="4" t="s">
        <v>102</v>
      </c>
      <c r="AV61" s="4" t="s">
        <v>103</v>
      </c>
      <c r="AW61" s="4" t="s">
        <v>104</v>
      </c>
      <c r="AX61" s="4" t="s">
        <v>105</v>
      </c>
      <c r="AY61" s="4" t="s">
        <v>106</v>
      </c>
      <c r="AZ61" s="4" t="s">
        <v>0</v>
      </c>
      <c r="BA61" s="4" t="s">
        <v>107</v>
      </c>
      <c r="BB61" s="4" t="s">
        <v>108</v>
      </c>
      <c r="BC61" s="4"/>
      <c r="BD61" s="4"/>
      <c r="BE61" s="13"/>
      <c r="BF61" s="21"/>
      <c r="BG61" s="9"/>
      <c r="BH61" s="25"/>
      <c r="BI61" s="4"/>
      <c r="BJ61" s="4" t="s">
        <v>95</v>
      </c>
      <c r="BK61" s="4" t="s">
        <v>96</v>
      </c>
      <c r="BL61" s="4" t="s">
        <v>92</v>
      </c>
      <c r="BM61" s="4" t="s">
        <v>89</v>
      </c>
      <c r="BN61" s="4" t="s">
        <v>97</v>
      </c>
      <c r="BO61" s="4" t="s">
        <v>13</v>
      </c>
      <c r="BP61" s="4" t="s">
        <v>17</v>
      </c>
      <c r="BQ61" s="4" t="s">
        <v>1</v>
      </c>
      <c r="BR61" s="4" t="s">
        <v>2</v>
      </c>
      <c r="BS61" s="4" t="s">
        <v>98</v>
      </c>
      <c r="BT61" s="4" t="s">
        <v>99</v>
      </c>
      <c r="BU61" s="4" t="s">
        <v>100</v>
      </c>
      <c r="BV61" s="4" t="s">
        <v>101</v>
      </c>
      <c r="BW61" s="4" t="s">
        <v>3</v>
      </c>
      <c r="BX61" s="4" t="s">
        <v>102</v>
      </c>
      <c r="BY61" s="4" t="s">
        <v>103</v>
      </c>
      <c r="BZ61" s="4" t="s">
        <v>104</v>
      </c>
      <c r="CA61" s="4" t="s">
        <v>105</v>
      </c>
      <c r="CB61" s="4" t="s">
        <v>106</v>
      </c>
      <c r="CC61" s="4" t="s">
        <v>0</v>
      </c>
      <c r="CD61" s="4" t="s">
        <v>107</v>
      </c>
      <c r="CE61" s="4" t="s">
        <v>108</v>
      </c>
      <c r="CF61" s="4"/>
      <c r="CG61" s="4"/>
      <c r="CH61" s="13"/>
    </row>
    <row r="62" spans="1:86" x14ac:dyDescent="0.3">
      <c r="A62" s="9" t="s">
        <v>51</v>
      </c>
      <c r="B62" s="1" t="s">
        <v>27</v>
      </c>
      <c r="C62" s="23" t="s">
        <v>27</v>
      </c>
      <c r="D62" s="26">
        <v>7</v>
      </c>
      <c r="E62" s="26">
        <v>7</v>
      </c>
      <c r="F62" s="26">
        <v>24</v>
      </c>
      <c r="G62" s="26">
        <v>4</v>
      </c>
      <c r="H62" s="26">
        <v>6</v>
      </c>
      <c r="I62" s="26">
        <v>1</v>
      </c>
      <c r="J62" s="26">
        <v>0</v>
      </c>
      <c r="K62" s="26">
        <v>3</v>
      </c>
      <c r="L62" s="26">
        <v>8</v>
      </c>
      <c r="M62" s="26">
        <v>3</v>
      </c>
      <c r="N62" s="26">
        <v>1</v>
      </c>
      <c r="O62" s="26">
        <v>0</v>
      </c>
      <c r="P62" s="26">
        <v>10</v>
      </c>
      <c r="Q62" s="26">
        <v>0</v>
      </c>
      <c r="R62" s="26">
        <v>0</v>
      </c>
      <c r="S62" s="26">
        <v>0</v>
      </c>
      <c r="T62" s="26">
        <v>1</v>
      </c>
      <c r="U62" s="26">
        <v>0</v>
      </c>
      <c r="V62" s="26">
        <v>0</v>
      </c>
      <c r="W62" s="27">
        <v>0.25</v>
      </c>
      <c r="X62" s="27">
        <v>0.32100000000000001</v>
      </c>
      <c r="Y62" s="27">
        <v>0.66700000000000004</v>
      </c>
      <c r="Z62" s="10"/>
      <c r="AA62" s="10"/>
      <c r="AB62" s="10"/>
      <c r="AC62" s="21"/>
      <c r="AD62" s="9" t="s">
        <v>51</v>
      </c>
      <c r="AF62" s="23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F62" s="21"/>
      <c r="BG62" s="9" t="s">
        <v>51</v>
      </c>
      <c r="BH62" s="24" t="s">
        <v>154</v>
      </c>
      <c r="BI62" s="23" t="s">
        <v>154</v>
      </c>
      <c r="BJ62" s="26">
        <v>6</v>
      </c>
      <c r="BK62" s="26">
        <v>5</v>
      </c>
      <c r="BL62" s="26">
        <v>20</v>
      </c>
      <c r="BM62" s="26">
        <v>4</v>
      </c>
      <c r="BN62" s="26">
        <v>8</v>
      </c>
      <c r="BO62" s="26">
        <v>1</v>
      </c>
      <c r="BP62" s="26">
        <v>1</v>
      </c>
      <c r="BQ62" s="26">
        <v>1</v>
      </c>
      <c r="BR62" s="26">
        <v>3</v>
      </c>
      <c r="BS62" s="26">
        <v>2</v>
      </c>
      <c r="BT62" s="26">
        <v>0</v>
      </c>
      <c r="BU62" s="26">
        <v>0</v>
      </c>
      <c r="BV62" s="26">
        <v>3</v>
      </c>
      <c r="BW62" s="26">
        <v>0</v>
      </c>
      <c r="BX62" s="26">
        <v>2</v>
      </c>
      <c r="BY62" s="26">
        <v>0</v>
      </c>
      <c r="BZ62" s="26">
        <v>0</v>
      </c>
      <c r="CA62" s="26">
        <v>0</v>
      </c>
      <c r="CB62" s="26">
        <v>0</v>
      </c>
      <c r="CC62" s="27">
        <v>0.4</v>
      </c>
      <c r="CD62" s="27">
        <v>0.45500000000000002</v>
      </c>
      <c r="CE62" s="27">
        <v>0.7</v>
      </c>
    </row>
    <row r="63" spans="1:86" x14ac:dyDescent="0.3">
      <c r="A63" s="9" t="s">
        <v>53</v>
      </c>
      <c r="B63" s="9"/>
      <c r="AC63" s="21"/>
      <c r="AD63" s="9" t="s">
        <v>53</v>
      </c>
      <c r="AE63" s="1" t="s">
        <v>165</v>
      </c>
      <c r="BF63" s="21"/>
      <c r="BG63" s="9" t="s">
        <v>53</v>
      </c>
      <c r="BH63" s="9"/>
    </row>
    <row r="64" spans="1:86" x14ac:dyDescent="0.3">
      <c r="AC64" s="21"/>
      <c r="BF64" s="21"/>
      <c r="BG64" s="1" t="s">
        <v>54</v>
      </c>
    </row>
    <row r="67" spans="1:75" x14ac:dyDescent="0.3">
      <c r="A67" s="4" t="s">
        <v>128</v>
      </c>
      <c r="B67" s="4"/>
      <c r="C67" s="4"/>
      <c r="D67" s="4" t="s">
        <v>0</v>
      </c>
      <c r="E67" s="4" t="s">
        <v>1</v>
      </c>
      <c r="F67" s="4" t="s">
        <v>2</v>
      </c>
      <c r="G67" s="4" t="s">
        <v>3</v>
      </c>
      <c r="H67" s="4" t="s">
        <v>83</v>
      </c>
      <c r="I67" s="4" t="s">
        <v>129</v>
      </c>
      <c r="J67" s="4" t="s">
        <v>4</v>
      </c>
      <c r="K67" s="4" t="s">
        <v>5</v>
      </c>
      <c r="L67" s="4" t="s">
        <v>6</v>
      </c>
      <c r="M67" s="4" t="s">
        <v>7</v>
      </c>
      <c r="N67" s="4"/>
      <c r="O67" s="20" t="s">
        <v>129</v>
      </c>
      <c r="P67" s="4" t="s">
        <v>131</v>
      </c>
      <c r="AE67" s="4" t="s">
        <v>128</v>
      </c>
      <c r="AF67" s="4"/>
      <c r="AG67" s="4"/>
      <c r="AH67" s="4" t="s">
        <v>0</v>
      </c>
      <c r="AI67" s="4" t="s">
        <v>1</v>
      </c>
      <c r="AJ67" s="4" t="s">
        <v>2</v>
      </c>
      <c r="AK67" s="4" t="s">
        <v>3</v>
      </c>
      <c r="AL67" s="4" t="s">
        <v>83</v>
      </c>
      <c r="AM67" s="4" t="s">
        <v>129</v>
      </c>
      <c r="AN67" s="4" t="s">
        <v>4</v>
      </c>
      <c r="AO67" s="4" t="s">
        <v>5</v>
      </c>
      <c r="AP67" s="4" t="s">
        <v>6</v>
      </c>
      <c r="AQ67" s="4" t="s">
        <v>7</v>
      </c>
      <c r="AS67" s="20" t="s">
        <v>129</v>
      </c>
      <c r="AT67" s="4"/>
      <c r="BH67" s="4" t="s">
        <v>128</v>
      </c>
      <c r="BI67" s="4"/>
      <c r="BJ67" s="4"/>
      <c r="BK67" s="4" t="s">
        <v>0</v>
      </c>
      <c r="BL67" s="4" t="s">
        <v>1</v>
      </c>
      <c r="BM67" s="4" t="s">
        <v>2</v>
      </c>
      <c r="BN67" s="4" t="s">
        <v>3</v>
      </c>
      <c r="BO67" s="4" t="s">
        <v>83</v>
      </c>
      <c r="BP67" s="4" t="s">
        <v>129</v>
      </c>
      <c r="BQ67" s="4" t="s">
        <v>4</v>
      </c>
      <c r="BR67" s="4" t="s">
        <v>5</v>
      </c>
      <c r="BS67" s="4" t="s">
        <v>6</v>
      </c>
      <c r="BT67" s="4" t="s">
        <v>7</v>
      </c>
      <c r="BV67" s="20" t="s">
        <v>129</v>
      </c>
      <c r="BW67" s="4"/>
    </row>
    <row r="68" spans="1:75" s="47" customFormat="1" ht="49" customHeight="1" x14ac:dyDescent="0.3">
      <c r="A68" s="15" t="s">
        <v>84</v>
      </c>
      <c r="D68" s="18">
        <f>W15</f>
        <v>0.26605504587155965</v>
      </c>
      <c r="E68" s="17">
        <f>K15</f>
        <v>8</v>
      </c>
      <c r="F68" s="17">
        <f>L15</f>
        <v>27</v>
      </c>
      <c r="G68" s="49">
        <f>Q15</f>
        <v>1</v>
      </c>
      <c r="H68" s="18">
        <f>X15+Y15</f>
        <v>0.73773292558613668</v>
      </c>
      <c r="I68" s="49">
        <f>H28</f>
        <v>2</v>
      </c>
      <c r="J68" s="49">
        <f>K28</f>
        <v>2</v>
      </c>
      <c r="K68" s="50">
        <f>W28</f>
        <v>4.3282442748091601</v>
      </c>
      <c r="L68" s="17">
        <f>S28</f>
        <v>38</v>
      </c>
      <c r="M68" s="50">
        <f>AB28</f>
        <v>1.2824427480916032</v>
      </c>
      <c r="N68" s="49"/>
      <c r="O68" s="62">
        <v>6</v>
      </c>
      <c r="P68" s="17">
        <v>32</v>
      </c>
      <c r="W68" s="52"/>
      <c r="X68" s="52"/>
      <c r="Y68" s="52"/>
      <c r="AE68" s="47" t="s">
        <v>144</v>
      </c>
      <c r="AH68" s="18">
        <f>AZ15</f>
        <v>0.3</v>
      </c>
      <c r="AI68" s="17">
        <f>AN15</f>
        <v>7</v>
      </c>
      <c r="AJ68" s="17">
        <f>AO15</f>
        <v>29</v>
      </c>
      <c r="AK68" s="17">
        <f>AT15</f>
        <v>9</v>
      </c>
      <c r="AL68" s="18">
        <f>BA15+BB15</f>
        <v>0.82617857142857143</v>
      </c>
      <c r="AM68" s="17">
        <f>AK28</f>
        <v>5</v>
      </c>
      <c r="AN68" s="49">
        <f>AN28</f>
        <v>1</v>
      </c>
      <c r="AO68" s="50">
        <f>AZ28</f>
        <v>4.1538461538461542</v>
      </c>
      <c r="AP68" s="17">
        <f>AV28</f>
        <v>33</v>
      </c>
      <c r="AQ68" s="50">
        <f>BE28</f>
        <v>1.3538461538461539</v>
      </c>
      <c r="AS68" s="62">
        <v>7</v>
      </c>
      <c r="AT68" s="49"/>
      <c r="BH68" s="47" t="s">
        <v>86</v>
      </c>
      <c r="BK68" s="14">
        <f>CC15</f>
        <v>0.32758620689655171</v>
      </c>
      <c r="BL68" s="47">
        <f>BQ15</f>
        <v>7</v>
      </c>
      <c r="BM68" s="47">
        <f>BR15</f>
        <v>29</v>
      </c>
      <c r="BN68" s="47">
        <f>BW15</f>
        <v>1</v>
      </c>
      <c r="BO68" s="52">
        <f>CD15+CE15</f>
        <v>0.92849425287356313</v>
      </c>
      <c r="BP68" s="15">
        <f>BN28</f>
        <v>5</v>
      </c>
      <c r="BQ68" s="47">
        <f>BQ28</f>
        <v>1</v>
      </c>
      <c r="BR68" s="53">
        <f>CC28</f>
        <v>4.0909090909090908</v>
      </c>
      <c r="BS68" s="15">
        <f>BY28</f>
        <v>33</v>
      </c>
      <c r="BT68" s="53">
        <f>CH28</f>
        <v>1.2181818181818183</v>
      </c>
      <c r="BV68" s="51">
        <v>3</v>
      </c>
    </row>
    <row r="69" spans="1:75" s="47" customFormat="1" ht="49" customHeight="1" x14ac:dyDescent="0.3">
      <c r="A69" s="47" t="s">
        <v>85</v>
      </c>
      <c r="D69" s="48">
        <f>W46</f>
        <v>0.25925925925925924</v>
      </c>
      <c r="E69" s="49">
        <f>K46</f>
        <v>3</v>
      </c>
      <c r="F69" s="49">
        <f>L46</f>
        <v>25</v>
      </c>
      <c r="G69" s="17">
        <f>Q46</f>
        <v>10</v>
      </c>
      <c r="H69" s="48">
        <f>X46+Y46</f>
        <v>0.71667195767195757</v>
      </c>
      <c r="I69" s="17">
        <f>H59</f>
        <v>6</v>
      </c>
      <c r="J69" s="17">
        <f>K59</f>
        <v>3</v>
      </c>
      <c r="K69" s="19">
        <f>W59</f>
        <v>3.6104651162790704</v>
      </c>
      <c r="L69" s="49">
        <f>S59</f>
        <v>33</v>
      </c>
      <c r="M69" s="19">
        <f>AB59</f>
        <v>1.238372093023256</v>
      </c>
      <c r="N69" s="49"/>
      <c r="O69" s="51">
        <v>5</v>
      </c>
      <c r="P69" s="49">
        <v>20</v>
      </c>
      <c r="W69" s="52"/>
      <c r="X69" s="52"/>
      <c r="Y69" s="52"/>
      <c r="AE69" s="47" t="s">
        <v>88</v>
      </c>
      <c r="AH69" s="48">
        <f>AZ46</f>
        <v>0.23972602739726026</v>
      </c>
      <c r="AI69" s="49">
        <f>AN46</f>
        <v>2</v>
      </c>
      <c r="AJ69" s="49">
        <f>AO46</f>
        <v>13</v>
      </c>
      <c r="AK69" s="49">
        <f>AT46</f>
        <v>8</v>
      </c>
      <c r="AL69" s="48">
        <f>BA46+BB46</f>
        <v>0.63706849315068492</v>
      </c>
      <c r="AM69" s="49">
        <f>AK59</f>
        <v>0</v>
      </c>
      <c r="AN69" s="17">
        <f>AN59</f>
        <v>2</v>
      </c>
      <c r="AO69" s="19">
        <f>AZ59</f>
        <v>0</v>
      </c>
      <c r="AP69" s="49">
        <f>AV59</f>
        <v>1</v>
      </c>
      <c r="AQ69" s="19">
        <f>BE59</f>
        <v>0</v>
      </c>
      <c r="AS69" s="51">
        <v>3</v>
      </c>
      <c r="AT69" s="49"/>
      <c r="BH69" s="47" t="s">
        <v>87</v>
      </c>
      <c r="BK69" s="52">
        <f>CC46</f>
        <v>0.31578947368421051</v>
      </c>
      <c r="BL69" s="15">
        <f>BQ46</f>
        <v>13</v>
      </c>
      <c r="BM69" s="15">
        <f>BR46</f>
        <v>32</v>
      </c>
      <c r="BN69" s="15">
        <f>BW46</f>
        <v>7</v>
      </c>
      <c r="BO69" s="14">
        <f>CD46+CE46</f>
        <v>1.0132179691653376</v>
      </c>
      <c r="BP69" s="47">
        <f>BN59</f>
        <v>4</v>
      </c>
      <c r="BQ69" s="47">
        <f>BQ59</f>
        <v>1</v>
      </c>
      <c r="BR69" s="16">
        <f>CC59</f>
        <v>3.5121951219512195</v>
      </c>
      <c r="BS69" s="47">
        <f>BY59</f>
        <v>28</v>
      </c>
      <c r="BT69" s="16">
        <f>CH59</f>
        <v>1.1951219512195121</v>
      </c>
      <c r="BV69" s="62">
        <v>6</v>
      </c>
    </row>
    <row r="78" spans="1:75" x14ac:dyDescent="0.3">
      <c r="H78" s="3"/>
    </row>
    <row r="83" spans="1:25" x14ac:dyDescent="0.3">
      <c r="A83" s="9"/>
      <c r="C83" s="8"/>
    </row>
    <row r="84" spans="1:25" x14ac:dyDescent="0.3">
      <c r="A84" s="9"/>
      <c r="C84" s="8"/>
    </row>
    <row r="85" spans="1:25" x14ac:dyDescent="0.3">
      <c r="A85" s="9"/>
      <c r="C85" s="11"/>
    </row>
    <row r="86" spans="1:25" x14ac:dyDescent="0.3">
      <c r="A86" s="9"/>
      <c r="C86" s="8"/>
    </row>
    <row r="87" spans="1:25" x14ac:dyDescent="0.3">
      <c r="A87" s="9"/>
      <c r="C87" s="8"/>
    </row>
    <row r="88" spans="1:25" x14ac:dyDescent="0.3">
      <c r="A88" s="9"/>
      <c r="C88" s="8"/>
    </row>
    <row r="89" spans="1:25" x14ac:dyDescent="0.3">
      <c r="A89" s="9"/>
      <c r="C89" s="8"/>
    </row>
    <row r="90" spans="1:25" x14ac:dyDescent="0.3">
      <c r="A90" s="9"/>
      <c r="C90" s="8"/>
    </row>
    <row r="91" spans="1:25" x14ac:dyDescent="0.3">
      <c r="A91" s="9"/>
      <c r="C91" s="8"/>
    </row>
    <row r="92" spans="1:25" x14ac:dyDescent="0.3">
      <c r="A92" s="9"/>
      <c r="B92" s="4"/>
      <c r="C92" s="12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6"/>
      <c r="X92" s="6"/>
      <c r="Y92" s="6"/>
    </row>
  </sheetData>
  <mergeCells count="3">
    <mergeCell ref="A2:AB2"/>
    <mergeCell ref="AD2:BE2"/>
    <mergeCell ref="BG2:CH2"/>
  </mergeCells>
  <hyperlinks>
    <hyperlink ref="C6" r:id="rId1" display="https://www.baseballmusings.com/cgi-bin/PlayerInfo.py?PlayerID=100683&amp;StartDate=06%2F25%2F1990&amp;EndDate=07%2F01%2F1990&amp;GameType=all&amp;PlayedFor=0&amp;PlayedVs=0&amp;Park=0" xr:uid="{64C911B7-93AB-8D4C-A8AB-7803151CE0DC}"/>
    <hyperlink ref="C7" r:id="rId2" display="https://www.baseballmusings.com/cgi-bin/PlayerInfo.py?PlayerID=100796&amp;StartDate=06%2F25%2F1990&amp;EndDate=07%2F01%2F1990&amp;GameType=all&amp;PlayedFor=0&amp;PlayedVs=0&amp;Park=0" xr:uid="{294BE0F9-CDEC-2140-90E5-FA9CFDC68CC0}"/>
    <hyperlink ref="C8" r:id="rId3" display="https://www.baseballmusings.com/cgi-bin/PlayerInfo.py?PlayerID=100127&amp;StartDate=06%2F25%2F1990&amp;EndDate=07%2F01%2F1990&amp;GameType=all&amp;PlayedFor=0&amp;PlayedVs=0&amp;Park=0" xr:uid="{88E25441-9157-B342-937F-CD3ED78C7C57}"/>
    <hyperlink ref="C9" r:id="rId4" display="https://www.baseballmusings.com/cgi-bin/PlayerInfo.py?PlayerID=114&amp;StartDate=06%2F25%2F1990&amp;EndDate=07%2F01%2F1990&amp;GameType=all&amp;PlayedFor=0&amp;PlayedVs=0&amp;Park=0" xr:uid="{70A9755A-FA50-854F-AD0B-A1F8E905FB51}"/>
    <hyperlink ref="C10" r:id="rId5" display="https://www.baseballmusings.com/cgi-bin/PlayerInfo.py?PlayerID=100061&amp;StartDate=06%2F25%2F1990&amp;EndDate=07%2F01%2F1990&amp;GameType=all&amp;PlayedFor=0&amp;PlayedVs=0&amp;Park=0" xr:uid="{CE33C4A9-1209-2843-9A69-6FDFA9BDFFF8}"/>
    <hyperlink ref="C11" r:id="rId6" display="https://www.baseballmusings.com/cgi-bin/PlayerInfo.py?PlayerID=100826&amp;StartDate=06%2F25%2F1990&amp;EndDate=07%2F01%2F1990&amp;GameType=all&amp;PlayedFor=0&amp;PlayedVs=0&amp;Park=0" xr:uid="{2B6ED865-0ED6-DB46-8DCB-91F4FF87BFD7}"/>
    <hyperlink ref="C12" r:id="rId7" display="https://www.baseballmusings.com/cgi-bin/PlayerInfo.py?PlayerID=1099&amp;StartDate=06%2F25%2F1990&amp;EndDate=07%2F01%2F1990&amp;GameType=all&amp;PlayedFor=0&amp;PlayedVs=0&amp;Park=0" xr:uid="{55D7DDA2-9D8F-B346-9F3F-2947F5EAEF81}"/>
    <hyperlink ref="C13" r:id="rId8" display="https://www.baseballmusings.com/cgi-bin/PlayerInfo.py?PlayerID=100249&amp;StartDate=06%2F25%2F1990&amp;EndDate=07%2F01%2F1990&amp;GameType=all&amp;PlayedFor=0&amp;PlayedVs=0&amp;Park=0" xr:uid="{0B719C39-6E55-EA4F-B2F5-9D985A685312}"/>
    <hyperlink ref="C14" r:id="rId9" display="https://www.baseballmusings.com/cgi-bin/PlayerInfo.py?PlayerID=100206&amp;StartDate=06%2F25%2F1990&amp;EndDate=07%2F01%2F1990&amp;GameType=all&amp;PlayedFor=0&amp;PlayedVs=0&amp;Park=0" xr:uid="{1BBECE02-9317-CC4C-9DD0-A3DD9EE15F5A}"/>
    <hyperlink ref="C31" r:id="rId10" display="https://www.baseballmusings.com/cgi-bin/PlayerInfo.py?PlayerID=100079&amp;StartDate=06%2F25%2F1990&amp;EndDate=07%2F01%2F1990&amp;GameType=all&amp;PlayedFor=0&amp;PlayedVs=0&amp;Park=0" xr:uid="{2C536287-E33E-074A-A0D1-216130CA00E8}"/>
    <hyperlink ref="C37" r:id="rId11" display="https://www.baseballmusings.com/cgi-bin/PlayerInfo.py?PlayerID=221&amp;StartDate=06%2F25%2F1990&amp;EndDate=07%2F01%2F1990&amp;GameType=all&amp;PlayedFor=0&amp;PlayedVs=0&amp;Park=0" xr:uid="{FAE4A231-F39C-8149-8E30-C08902125740}"/>
    <hyperlink ref="C38" r:id="rId12" display="https://www.baseballmusings.com/cgi-bin/PlayerInfo.py?PlayerID=100073&amp;StartDate=06%2F25%2F1990&amp;EndDate=07%2F01%2F1990&amp;GameType=all&amp;PlayedFor=0&amp;PlayedVs=0&amp;Park=0" xr:uid="{1E82D76E-A34F-FF41-AA78-F89D5E4C8F87}"/>
    <hyperlink ref="C39" r:id="rId13" display="https://www.baseballmusings.com/cgi-bin/PlayerInfo.py?PlayerID=100520&amp;StartDate=06%2F25%2F1990&amp;EndDate=07%2F01%2F1990&amp;GameType=all&amp;PlayedFor=0&amp;PlayedVs=0&amp;Park=0" xr:uid="{6DB07562-636D-B44E-A1BC-4E1A0E617AF6}"/>
    <hyperlink ref="C40" r:id="rId14" display="https://www.baseballmusings.com/cgi-bin/PlayerInfo.py?PlayerID=100652&amp;StartDate=06%2F25%2F1990&amp;EndDate=07%2F01%2F1990&amp;GameType=all&amp;PlayedFor=0&amp;PlayedVs=0&amp;Park=0" xr:uid="{0DCE9636-7568-D34F-BD93-B1FC37A98BCB}"/>
    <hyperlink ref="C41" r:id="rId15" display="https://www.baseballmusings.com/cgi-bin/PlayerInfo.py?PlayerID=100032&amp;StartDate=06%2F25%2F1990&amp;EndDate=07%2F01%2F1990&amp;GameType=all&amp;PlayedFor=0&amp;PlayedVs=0&amp;Park=0" xr:uid="{F990A81E-3153-6E47-A1C5-C14CCB2AFBD0}"/>
    <hyperlink ref="C42" r:id="rId16" display="https://www.baseballmusings.com/cgi-bin/PlayerInfo.py?PlayerID=100210&amp;StartDate=06%2F25%2F1990&amp;EndDate=07%2F01%2F1990&amp;GameType=all&amp;PlayedFor=0&amp;PlayedVs=0&amp;Park=0" xr:uid="{2C195AFB-2052-134A-A675-D03D2A5B1AFA}"/>
    <hyperlink ref="C43" r:id="rId17" display="https://www.baseballmusings.com/cgi-bin/PlayerInfo.py?PlayerID=100433&amp;StartDate=06%2F25%2F1990&amp;EndDate=07%2F01%2F1990&amp;GameType=all&amp;PlayedFor=0&amp;PlayedVs=0&amp;Park=0" xr:uid="{C8ED5300-DE53-784C-B6AD-167C57CF6F00}"/>
    <hyperlink ref="C44" r:id="rId18" display="https://www.baseballmusings.com/cgi-bin/PlayerInfo.py?PlayerID=100773&amp;StartDate=06%2F25%2F1990&amp;EndDate=07%2F01%2F1990&amp;GameType=all&amp;PlayedFor=0&amp;PlayedVs=0&amp;Park=0" xr:uid="{7AA67E3F-2E30-3646-ABA6-3A4F4AE21FA0}"/>
    <hyperlink ref="C45" r:id="rId19" display="https://www.baseballmusings.com/cgi-bin/PlayerInfo.py?PlayerID=100515&amp;StartDate=06%2F25%2F1990&amp;EndDate=07%2F01%2F1990&amp;GameType=all&amp;PlayedFor=0&amp;PlayedVs=0&amp;Park=0" xr:uid="{7E16D9C2-61EC-7641-8060-3A778E80EA15}"/>
    <hyperlink ref="C62" r:id="rId20" display="https://www.baseballmusings.com/cgi-bin/PlayerInfo.py?PlayerID=100170&amp;StartDate=06%2F25%2F1990&amp;EndDate=07%2F01%2F1990&amp;GameType=all&amp;PlayedFor=0&amp;PlayedVs=0&amp;Park=0" xr:uid="{F21160DC-0CE8-8D41-802D-81A3ADBAA560}"/>
    <hyperlink ref="AF6" r:id="rId21" display="https://www.baseballmusings.com/cgi-bin/PlayerInfo.py?PlayerID=100237&amp;StartDate=06%2F25%2F1990&amp;EndDate=07%2F01%2F1990&amp;GameType=all&amp;PlayedFor=0&amp;PlayedVs=0&amp;Park=0" xr:uid="{717C5147-A4C5-1647-B740-4F0CB992B2EF}"/>
    <hyperlink ref="AF8" r:id="rId22" display="https://www.baseballmusings.com/cgi-bin/PlayerInfo.py?PlayerID=100091&amp;StartDate=06%2F25%2F1990&amp;EndDate=07%2F01%2F1990&amp;GameType=all&amp;PlayedFor=0&amp;PlayedVs=0&amp;Park=0" xr:uid="{F2E8926E-34E8-6644-942D-DABE38EC5824}"/>
    <hyperlink ref="AF9" r:id="rId23" display="https://www.baseballmusings.com/cgi-bin/PlayerInfo.py?PlayerID=100069&amp;StartDate=06%2F25%2F1990&amp;EndDate=07%2F01%2F1990&amp;GameType=all&amp;PlayedFor=0&amp;PlayedVs=0&amp;Park=0" xr:uid="{10848FCC-9C53-C544-B89E-B3698D9FCFD5}"/>
    <hyperlink ref="AF10" r:id="rId24" display="https://www.baseballmusings.com/cgi-bin/PlayerInfo.py?PlayerID=100554&amp;StartDate=06%2F25%2F1990&amp;EndDate=07%2F01%2F1990&amp;GameType=all&amp;PlayedFor=0&amp;PlayedVs=0&amp;Park=0" xr:uid="{E2EB1D1A-4868-E347-97C6-009BAE36951F}"/>
    <hyperlink ref="AF11" r:id="rId25" display="https://www.baseballmusings.com/cgi-bin/PlayerInfo.py?PlayerID=100517&amp;StartDate=06%2F25%2F1990&amp;EndDate=07%2F01%2F1990&amp;GameType=all&amp;PlayedFor=0&amp;PlayedVs=0&amp;Park=0" xr:uid="{7E4C66B3-7799-6F41-8937-7967257D9E0F}"/>
    <hyperlink ref="AF12" r:id="rId26" display="https://www.baseballmusings.com/cgi-bin/PlayerInfo.py?PlayerID=372&amp;StartDate=06%2F25%2F1990&amp;EndDate=07%2F01%2F1990&amp;GameType=all&amp;PlayedFor=0&amp;PlayedVs=0&amp;Park=0" xr:uid="{7FE836C4-476D-084A-812B-5D68ED34AAA0}"/>
    <hyperlink ref="AF13" r:id="rId27" display="https://www.baseballmusings.com/cgi-bin/PlayerInfo.py?PlayerID=100806&amp;StartDate=06%2F25%2F1990&amp;EndDate=07%2F01%2F1990&amp;GameType=all&amp;PlayedFor=0&amp;PlayedVs=0&amp;Park=0" xr:uid="{F6A66222-7DB1-3745-98B5-9C9F286E4EEB}"/>
    <hyperlink ref="AF14" r:id="rId28" display="https://www.baseballmusings.com/cgi-bin/PlayerInfo.py?PlayerID=100564&amp;StartDate=06%2F25%2F1990&amp;EndDate=07%2F01%2F1990&amp;GameType=all&amp;PlayedFor=0&amp;PlayedVs=0&amp;Park=0" xr:uid="{D5F5E08B-12AE-944B-BA34-7FDB0CA6089B}"/>
    <hyperlink ref="AF31" r:id="rId29" display="https://www.baseballmusings.com/cgi-bin/PlayerInfo.py?PlayerID=100853&amp;StartDate=06%2F25%2F1990&amp;EndDate=07%2F01%2F1990&amp;GameType=all&amp;PlayedFor=0&amp;PlayedVs=0&amp;Park=0" xr:uid="{BA624463-E76F-134F-8606-934B7198A9F4}"/>
    <hyperlink ref="AF37" r:id="rId30" display="https://www.baseballmusings.com/cgi-bin/PlayerInfo.py?PlayerID=100191&amp;StartDate=06%2F25%2F1990&amp;EndDate=07%2F01%2F1990&amp;GameType=all&amp;PlayedFor=0&amp;PlayedVs=0&amp;Park=0" xr:uid="{31E8E3CB-6B38-BF48-83B8-B9E0CC7EE8F6}"/>
    <hyperlink ref="AF38" r:id="rId31" display="https://www.baseballmusings.com/cgi-bin/PlayerInfo.py?PlayerID=100657&amp;StartDate=06%2F25%2F1990&amp;EndDate=07%2F01%2F1990&amp;GameType=all&amp;PlayedFor=0&amp;PlayedVs=0&amp;Park=0" xr:uid="{353D20A7-7AB1-F945-85B3-53A019D3061C}"/>
    <hyperlink ref="AF39" r:id="rId32" display="https://www.baseballmusings.com/cgi-bin/PlayerInfo.py?PlayerID=87&amp;StartDate=06%2F25%2F1990&amp;EndDate=07%2F01%2F1990&amp;GameType=all&amp;PlayedFor=0&amp;PlayedVs=0&amp;Park=0" xr:uid="{342BF176-1915-EE45-BCEB-92B483A0885E}"/>
    <hyperlink ref="AF40" r:id="rId33" display="https://www.baseballmusings.com/cgi-bin/PlayerInfo.py?PlayerID=100714&amp;StartDate=06%2F25%2F1990&amp;EndDate=07%2F01%2F1990&amp;GameType=all&amp;PlayedFor=0&amp;PlayedVs=0&amp;Park=0" xr:uid="{41DA9610-4995-2041-8E70-29EB6A342344}"/>
    <hyperlink ref="AF42" r:id="rId34" display="https://www.baseballmusings.com/cgi-bin/PlayerInfo.py?PlayerID=100290&amp;StartDate=06%2F25%2F1990&amp;EndDate=07%2F01%2F1990&amp;GameType=all&amp;PlayedFor=0&amp;PlayedVs=0&amp;Park=0" xr:uid="{0667EE7C-28BC-5047-8878-A8F5DD1CAA56}"/>
    <hyperlink ref="AF44" r:id="rId35" display="https://www.baseballmusings.com/cgi-bin/PlayerInfo.py?PlayerID=100640&amp;StartDate=06%2F25%2F1990&amp;EndDate=07%2F01%2F1990&amp;GameType=all&amp;PlayedFor=0&amp;PlayedVs=0&amp;Park=0" xr:uid="{77D6D886-E485-F848-A058-0D258257F4A7}"/>
    <hyperlink ref="AF45" r:id="rId36" display="https://www.baseballmusings.com/cgi-bin/PlayerInfo.py?PlayerID=100101&amp;StartDate=06%2F25%2F1990&amp;EndDate=07%2F01%2F1990&amp;GameType=all&amp;PlayedFor=0&amp;PlayedVs=0&amp;Park=0" xr:uid="{B8525EC4-2E19-9C49-9902-8E9505A910AC}"/>
    <hyperlink ref="BI6" r:id="rId37" display="https://www.baseballmusings.com/cgi-bin/PlayerInfo.py?PlayerID=100028&amp;StartDate=06%2F25%2F1990&amp;EndDate=07%2F01%2F1990&amp;GameType=all&amp;PlayedFor=0&amp;PlayedVs=0&amp;Park=0" xr:uid="{41F60369-C77E-6C40-8B10-A82E230521E4}"/>
    <hyperlink ref="BI7" r:id="rId38" display="https://www.baseballmusings.com/cgi-bin/PlayerInfo.py?PlayerID=100197&amp;StartDate=06%2F25%2F1990&amp;EndDate=07%2F01%2F1990&amp;GameType=all&amp;PlayedFor=0&amp;PlayedVs=0&amp;Park=0" xr:uid="{1AE5ABB8-2696-6F4B-80D1-E7033DF2EE24}"/>
    <hyperlink ref="BI8" r:id="rId39" display="https://www.baseballmusings.com/cgi-bin/PlayerInfo.py?PlayerID=100193&amp;StartDate=06%2F25%2F1990&amp;EndDate=07%2F01%2F1990&amp;GameType=all&amp;PlayedFor=0&amp;PlayedVs=0&amp;Park=0" xr:uid="{B59EE804-B806-9747-B7D5-921BCA9BDF04}"/>
    <hyperlink ref="BI9" r:id="rId40" display="https://www.baseballmusings.com/cgi-bin/PlayerInfo.py?PlayerID=100140&amp;StartDate=06%2F25%2F1990&amp;EndDate=07%2F01%2F1990&amp;GameType=all&amp;PlayedFor=0&amp;PlayedVs=0&amp;Park=0" xr:uid="{9E4D2A65-F786-7448-86A8-9498F919FC4A}"/>
    <hyperlink ref="BI10" r:id="rId41" display="https://www.baseballmusings.com/cgi-bin/PlayerInfo.py?PlayerID=100757&amp;StartDate=06%2F25%2F1990&amp;EndDate=07%2F01%2F1990&amp;GameType=all&amp;PlayedFor=0&amp;PlayedVs=0&amp;Park=0" xr:uid="{64D32557-E292-214B-B718-C16A59A3EC67}"/>
    <hyperlink ref="BI11" r:id="rId42" display="https://www.baseballmusings.com/cgi-bin/PlayerInfo.py?PlayerID=100419&amp;StartDate=06%2F25%2F1990&amp;EndDate=07%2F01%2F1990&amp;GameType=all&amp;PlayedFor=0&amp;PlayedVs=0&amp;Park=0" xr:uid="{F0F97FC5-D82A-7C40-8060-D34631BAC4EF}"/>
    <hyperlink ref="BI12" r:id="rId43" display="https://www.baseballmusings.com/cgi-bin/PlayerInfo.py?PlayerID=100467&amp;StartDate=06%2F25%2F1990&amp;EndDate=07%2F01%2F1990&amp;GameType=all&amp;PlayedFor=0&amp;PlayedVs=0&amp;Park=0" xr:uid="{28E52835-ADE8-F64C-8B98-DDCAFF2C1F9F}"/>
    <hyperlink ref="BI13" r:id="rId44" display="https://www.baseballmusings.com/cgi-bin/PlayerInfo.py?PlayerID=100352&amp;StartDate=06%2F25%2F1990&amp;EndDate=07%2F01%2F1990&amp;GameType=all&amp;PlayedFor=0&amp;PlayedVs=0&amp;Park=0" xr:uid="{AA99E144-F525-FC4E-9BD7-E0964C43249E}"/>
    <hyperlink ref="BI14" r:id="rId45" display="https://www.baseballmusings.com/cgi-bin/PlayerInfo.py?PlayerID=100654&amp;StartDate=06%2F25%2F1990&amp;EndDate=07%2F01%2F1990&amp;GameType=all&amp;PlayedFor=0&amp;PlayedVs=0&amp;Park=0" xr:uid="{751E94ED-A7A7-1F46-9A21-8A1900547CF3}"/>
    <hyperlink ref="BI37" r:id="rId46" display="https://www.baseballmusings.com/cgi-bin/PlayerInfo.py?PlayerID=100108&amp;StartDate=06%2F25%2F1990&amp;EndDate=07%2F01%2F1990&amp;GameType=all&amp;PlayedFor=0&amp;PlayedVs=0&amp;Park=0" xr:uid="{E86ED77A-EE2A-A74B-A378-0F16B77724BD}"/>
    <hyperlink ref="BI38" r:id="rId47" display="https://www.baseballmusings.com/cgi-bin/PlayerInfo.py?PlayerID=100239&amp;StartDate=06%2F25%2F1990&amp;EndDate=07%2F01%2F1990&amp;GameType=all&amp;PlayedFor=0&amp;PlayedVs=0&amp;Park=0" xr:uid="{F8A5EB44-63FF-594C-96DC-37B520DC90D1}"/>
    <hyperlink ref="BI39" r:id="rId48" display="https://www.baseballmusings.com/cgi-bin/PlayerInfo.py?PlayerID=100480&amp;StartDate=06%2F25%2F1990&amp;EndDate=07%2F01%2F1990&amp;GameType=all&amp;PlayedFor=0&amp;PlayedVs=0&amp;Park=0" xr:uid="{E64F8DDF-6D30-3B41-8897-5F65C5469A7E}"/>
    <hyperlink ref="BI40" r:id="rId49" display="https://www.baseballmusings.com/cgi-bin/PlayerInfo.py?PlayerID=100310&amp;StartDate=06%2F25%2F1990&amp;EndDate=07%2F01%2F1990&amp;GameType=all&amp;PlayedFor=0&amp;PlayedVs=0&amp;Park=0" xr:uid="{A675092A-788D-3947-98D4-760F85E01C4B}"/>
    <hyperlink ref="BI41" r:id="rId50" display="https://www.baseballmusings.com/cgi-bin/PlayerInfo.py?PlayerID=48&amp;StartDate=06%2F25%2F1990&amp;EndDate=07%2F01%2F1990&amp;GameType=all&amp;PlayedFor=0&amp;PlayedVs=0&amp;Park=0" xr:uid="{D8336421-554B-8746-899E-06D7B81C9BB5}"/>
    <hyperlink ref="BI42" r:id="rId51" display="https://www.baseballmusings.com/cgi-bin/PlayerInfo.py?PlayerID=100577&amp;StartDate=06%2F25%2F1990&amp;EndDate=07%2F01%2F1990&amp;GameType=all&amp;PlayedFor=0&amp;PlayedVs=0&amp;Park=0" xr:uid="{83C6C9B4-919C-FC4B-9D7D-FD22D26AD96F}"/>
    <hyperlink ref="BI43" r:id="rId52" display="https://www.baseballmusings.com/cgi-bin/PlayerInfo.py?PlayerID=302&amp;StartDate=06%2F25%2F1990&amp;EndDate=07%2F01%2F1990&amp;GameType=all&amp;PlayedFor=0&amp;PlayedVs=0&amp;Park=0" xr:uid="{2C5C9420-D24D-EE48-8EDE-328715E4BFB1}"/>
    <hyperlink ref="BI44" r:id="rId53" display="https://www.baseballmusings.com/cgi-bin/PlayerInfo.py?PlayerID=100012&amp;StartDate=06%2F25%2F1990&amp;EndDate=07%2F01%2F1990&amp;GameType=all&amp;PlayedFor=0&amp;PlayedVs=0&amp;Park=0" xr:uid="{2AF9879A-661D-6C4B-BD12-03E1891AF7E4}"/>
    <hyperlink ref="BI45" r:id="rId54" display="https://www.baseballmusings.com/cgi-bin/PlayerInfo.py?PlayerID=100291&amp;StartDate=06%2F25%2F1990&amp;EndDate=07%2F01%2F1990&amp;GameType=all&amp;PlayedFor=0&amp;PlayedVs=0&amp;Park=0" xr:uid="{D5B81445-2D7A-8243-8360-3B029D44D5F6}"/>
    <hyperlink ref="BI62" r:id="rId55" display="https://www.baseballmusings.com/cgi-bin/PlayerInfo.py?PlayerID=923&amp;StartDate=06%2F25%2F1990&amp;EndDate=07%2F01%2F1990&amp;GameType=all&amp;PlayedFor=0&amp;PlayedVs=0&amp;Park=0" xr:uid="{F3E5765B-4D7F-914B-A33F-4F795E04C8A7}"/>
    <hyperlink ref="C19" r:id="rId56" display="https://www.baseballmusings.com/cgi-bin/PitcherInfo.py?PlayerID=100662&amp;StartDate=06%2F25%2F1990&amp;EndDate=07%2F01%2F1990&amp;GameType=all&amp;PlayedFor=0&amp;PlayedVs=0&amp;Park=0" xr:uid="{BC6D3739-157C-FA49-8140-E014EA52AE73}"/>
    <hyperlink ref="C20" r:id="rId57" display="https://www.baseballmusings.com/cgi-bin/PitcherInfo.py?PlayerID=100253&amp;StartDate=06%2F25%2F1990&amp;EndDate=07%2F01%2F1990&amp;GameType=all&amp;PlayedFor=0&amp;PlayedVs=0&amp;Park=0" xr:uid="{BF588B87-4C77-894C-A861-59C3DD4C8F72}"/>
    <hyperlink ref="C21" r:id="rId58" display="https://www.baseballmusings.com/cgi-bin/PitcherInfo.py?PlayerID=76&amp;StartDate=06%2F25%2F1990&amp;EndDate=07%2F01%2F1990&amp;GameType=all&amp;PlayedFor=0&amp;PlayedVs=0&amp;Park=0" xr:uid="{A148F9CF-4FF3-A444-BC01-E4DB55B93B29}"/>
    <hyperlink ref="C23" r:id="rId59" display="https://www.baseballmusings.com/cgi-bin/PitcherInfo.py?PlayerID=100535&amp;StartDate=06%2F25%2F1990&amp;EndDate=07%2F01%2F1990&amp;GameType=all&amp;PlayedFor=0&amp;PlayedVs=0&amp;Park=0" xr:uid="{E6D28148-D6EC-F64B-97A0-640F73015DC3}"/>
    <hyperlink ref="C24" r:id="rId60" display="https://www.baseballmusings.com/cgi-bin/PitcherInfo.py?PlayerID=100812&amp;StartDate=06%2F25%2F1990&amp;EndDate=07%2F01%2F1990&amp;GameType=all&amp;PlayedFor=0&amp;PlayedVs=0&amp;Park=0" xr:uid="{49C9B736-AE82-6641-9A9A-62572366CF96}"/>
    <hyperlink ref="C25" r:id="rId61" display="https://www.baseballmusings.com/cgi-bin/PitcherInfo.py?PlayerID=100746&amp;StartDate=06%2F25%2F1990&amp;EndDate=07%2F01%2F1990&amp;GameType=all&amp;PlayedFor=0&amp;PlayedVs=0&amp;Park=0" xr:uid="{F531EA1E-F029-6241-BC0A-1DC749C0B0C1}"/>
    <hyperlink ref="C26" r:id="rId62" display="https://www.baseballmusings.com/cgi-bin/PitcherInfo.py?PlayerID=100484&amp;StartDate=06%2F25%2F1990&amp;EndDate=07%2F01%2F1990&amp;GameType=all&amp;PlayedFor=0&amp;PlayedVs=0&amp;Park=0" xr:uid="{945A580A-06D8-4445-AB0A-B8E8D752B2A8}"/>
    <hyperlink ref="C27" r:id="rId63" display="https://www.baseballmusings.com/cgi-bin/PitcherInfo.py?PlayerID=100505&amp;StartDate=06%2F25%2F1990&amp;EndDate=07%2F01%2F1990&amp;GameType=all&amp;PlayedFor=0&amp;PlayedVs=0&amp;Park=0" xr:uid="{42353A87-61F9-794E-830C-050EEF3B42FA}"/>
    <hyperlink ref="C49" r:id="rId64" display="https://www.baseballmusings.com/cgi-bin/PitcherInfo.py?PlayerID=100413&amp;StartDate=06%2F25%2F1990&amp;EndDate=07%2F01%2F1990&amp;GameType=all&amp;PlayedFor=0&amp;PlayedVs=0&amp;Park=0" xr:uid="{FBF96104-3C4D-C245-A4A7-797CF6766A13}"/>
    <hyperlink ref="C50" r:id="rId65" display="https://www.baseballmusings.com/cgi-bin/PitcherInfo.py?PlayerID=100324&amp;StartDate=06%2F25%2F1990&amp;EndDate=07%2F01%2F1990&amp;GameType=all&amp;PlayedFor=0&amp;PlayedVs=0&amp;Park=0" xr:uid="{F049A54A-E05B-0640-ACBB-E6FEA35CC041}"/>
    <hyperlink ref="C51" r:id="rId66" display="https://www.baseballmusings.com/cgi-bin/PitcherInfo.py?PlayerID=100445&amp;StartDate=06%2F25%2F1990&amp;EndDate=07%2F01%2F1990&amp;GameType=all&amp;PlayedFor=0&amp;PlayedVs=0&amp;Park=0" xr:uid="{D61648A2-71D7-2441-B5AD-004B0DCA26F1}"/>
    <hyperlink ref="C52" r:id="rId67" display="https://www.baseballmusings.com/cgi-bin/PitcherInfo.py?PlayerID=100758&amp;StartDate=06%2F25%2F1990&amp;EndDate=07%2F01%2F1990&amp;GameType=all&amp;PlayedFor=0&amp;PlayedVs=0&amp;Park=0" xr:uid="{0FEB14F5-01D9-5C45-BBBA-3F2AFCCD1181}"/>
    <hyperlink ref="C53" r:id="rId68" display="https://www.baseballmusings.com/cgi-bin/PitcherInfo.py?PlayerID=100327&amp;StartDate=06%2F25%2F1990&amp;EndDate=07%2F01%2F1990&amp;GameType=all&amp;PlayedFor=0&amp;PlayedVs=0&amp;Park=0" xr:uid="{2BBA113B-5E8F-CB4A-BBA2-C98EDEEA7AB1}"/>
    <hyperlink ref="C54" r:id="rId69" display="https://www.baseballmusings.com/cgi-bin/PitcherInfo.py?PlayerID=100202&amp;StartDate=06%2F25%2F1990&amp;EndDate=07%2F01%2F1990&amp;GameType=all&amp;PlayedFor=0&amp;PlayedVs=0&amp;Park=0" xr:uid="{C5AE4AB5-1E84-114E-B0A2-3B03F59B6988}"/>
    <hyperlink ref="C56" r:id="rId70" display="https://www.baseballmusings.com/cgi-bin/PitcherInfo.py?PlayerID=874&amp;StartDate=06%2F25%2F1990&amp;EndDate=07%2F01%2F1990&amp;GameType=all&amp;PlayedFor=0&amp;PlayedVs=0&amp;Park=0" xr:uid="{A46C3B56-EDCD-BA4D-9424-55A17F94FD8D}"/>
    <hyperlink ref="AF18" r:id="rId71" display="https://www.baseballmusings.com/cgi-bin/PitcherInfo.py?PlayerID=100975&amp;StartDate=06%2F25%2F1990&amp;EndDate=07%2F01%2F1990&amp;GameType=all&amp;PlayedFor=0&amp;PlayedVs=0&amp;Park=0" xr:uid="{CBB88D96-1861-5D49-B40E-1EDFECDB1538}"/>
    <hyperlink ref="AF19" r:id="rId72" display="https://www.baseballmusings.com/cgi-bin/PitcherInfo.py?PlayerID=100113&amp;StartDate=06%2F25%2F1990&amp;EndDate=07%2F01%2F1990&amp;GameType=all&amp;PlayedFor=0&amp;PlayedVs=0&amp;Park=0" xr:uid="{5957D421-FA41-574E-96F7-30F943B6C51F}"/>
    <hyperlink ref="AF20" r:id="rId73" display="https://www.baseballmusings.com/cgi-bin/PitcherInfo.py?PlayerID=101035&amp;StartDate=06%2F25%2F1990&amp;EndDate=07%2F01%2F1990&amp;GameType=all&amp;PlayedFor=0&amp;PlayedVs=0&amp;Park=0" xr:uid="{69A11312-A9E7-E84A-B2EE-8204915BBE67}"/>
    <hyperlink ref="AF21" r:id="rId74" display="https://www.baseballmusings.com/cgi-bin/PitcherInfo.py?PlayerID=100403&amp;StartDate=06%2F25%2F1990&amp;EndDate=07%2F01%2F1990&amp;GameType=all&amp;PlayedFor=0&amp;PlayedVs=0&amp;Park=0" xr:uid="{213D26A5-C7AA-1F43-9ECC-D551D67AF622}"/>
    <hyperlink ref="AF22" r:id="rId75" display="https://www.baseballmusings.com/cgi-bin/PitcherInfo.py?PlayerID=100776&amp;StartDate=06%2F25%2F1990&amp;EndDate=07%2F01%2F1990&amp;GameType=all&amp;PlayedFor=0&amp;PlayedVs=0&amp;Park=0" xr:uid="{8E07CCEC-DD30-E74A-B2B3-6301A4A206C5}"/>
    <hyperlink ref="AF23" r:id="rId76" display="https://www.baseballmusings.com/cgi-bin/PitcherInfo.py?PlayerID=100584&amp;StartDate=06%2F25%2F1990&amp;EndDate=07%2F01%2F1990&amp;GameType=all&amp;PlayedFor=0&amp;PlayedVs=0&amp;Park=0" xr:uid="{95383D25-9FA1-3047-8414-5F77DD8BF764}"/>
    <hyperlink ref="AF24" r:id="rId77" display="https://www.baseballmusings.com/cgi-bin/PitcherInfo.py?PlayerID=100794&amp;StartDate=06%2F25%2F1990&amp;EndDate=07%2F01%2F1990&amp;GameType=all&amp;PlayedFor=0&amp;PlayedVs=0&amp;Park=0" xr:uid="{69B15EA4-F3CE-3044-B8FC-C94B6124CC18}"/>
    <hyperlink ref="AF25" r:id="rId78" display="https://www.baseballmusings.com/cgi-bin/PitcherInfo.py?PlayerID=1319&amp;StartDate=06%2F25%2F1990&amp;EndDate=07%2F01%2F1990&amp;GameType=all&amp;PlayedFor=0&amp;PlayedVs=0&amp;Park=0" xr:uid="{85AC7ADA-267A-0444-A775-17692D7E88A1}"/>
    <hyperlink ref="AF26" r:id="rId79" display="https://www.baseballmusings.com/cgi-bin/PitcherInfo.py?PlayerID=100130&amp;StartDate=06%2F25%2F1990&amp;EndDate=07%2F01%2F1990&amp;GameType=all&amp;PlayedFor=0&amp;PlayedVs=0&amp;Park=0" xr:uid="{B642090D-4C11-F245-A902-65C3C16EAA19}"/>
    <hyperlink ref="AF27" r:id="rId80" display="https://www.baseballmusings.com/cgi-bin/PitcherInfo.py?PlayerID=100573&amp;StartDate=06%2F25%2F1990&amp;EndDate=07%2F01%2F1990&amp;GameType=all&amp;PlayedFor=0&amp;PlayedVs=0&amp;Park=0" xr:uid="{20203DB9-6C51-5148-A8DE-F7A493FCBB0E}"/>
    <hyperlink ref="AF49" r:id="rId81" display="https://www.baseballmusings.com/cgi-bin/PitcherInfo.py?PlayerID=100301&amp;StartDate=06%2F25%2F1990&amp;EndDate=07%2F01%2F1990&amp;GameType=all&amp;PlayedFor=0&amp;PlayedVs=0&amp;Park=0" xr:uid="{ED90F7F1-8072-5145-A197-AF7CF7B3013D}"/>
    <hyperlink ref="BI18" r:id="rId82" display="https://www.baseballmusings.com/cgi-bin/PitcherInfo.py?PlayerID=100989&amp;StartDate=06%2F25%2F1990&amp;EndDate=07%2F01%2F1990&amp;GameType=all&amp;PlayedFor=0&amp;PlayedVs=0&amp;Park=0" xr:uid="{EC385386-F48A-144A-AC84-A0F09803511B}"/>
    <hyperlink ref="BI19" r:id="rId83" display="https://www.baseballmusings.com/cgi-bin/PitcherInfo.py?PlayerID=100346&amp;StartDate=06%2F25%2F1990&amp;EndDate=07%2F01%2F1990&amp;GameType=all&amp;PlayedFor=0&amp;PlayedVs=0&amp;Park=0" xr:uid="{DD28414F-4EEA-9D42-AD50-418876D0D887}"/>
    <hyperlink ref="BI20" r:id="rId84" display="https://www.baseballmusings.com/cgi-bin/PitcherInfo.py?PlayerID=100285&amp;StartDate=06%2F25%2F1990&amp;EndDate=07%2F01%2F1990&amp;GameType=all&amp;PlayedFor=0&amp;PlayedVs=0&amp;Park=0" xr:uid="{759E578D-9957-2340-8332-D43C08BEE9C6}"/>
    <hyperlink ref="BI21" r:id="rId85" display="https://www.baseballmusings.com/cgi-bin/PitcherInfo.py?PlayerID=60&amp;StartDate=06%2F25%2F1990&amp;EndDate=07%2F01%2F1990&amp;GameType=all&amp;PlayedFor=0&amp;PlayedVs=0&amp;Park=0" xr:uid="{5E68A8F0-9004-9B49-B689-F1F7A406E366}"/>
    <hyperlink ref="BI22" r:id="rId86" display="https://www.baseballmusings.com/cgi-bin/PitcherInfo.py?PlayerID=100056&amp;StartDate=06%2F25%2F1990&amp;EndDate=07%2F01%2F1990&amp;GameType=all&amp;PlayedFor=0&amp;PlayedVs=0&amp;Park=0" xr:uid="{F20D7CC8-1F3D-D24A-89A7-A63170EF09AD}"/>
    <hyperlink ref="BI23" r:id="rId87" display="https://www.baseballmusings.com/cgi-bin/PitcherInfo.py?PlayerID=100261&amp;StartDate=06%2F25%2F1990&amp;EndDate=07%2F01%2F1990&amp;GameType=all&amp;PlayedFor=0&amp;PlayedVs=0&amp;Park=0" xr:uid="{83D6275C-A2F8-DB4D-9541-99DE00C8B6C7}"/>
    <hyperlink ref="BI24" r:id="rId88" display="https://www.baseballmusings.com/cgi-bin/PitcherInfo.py?PlayerID=100425&amp;StartDate=06%2F25%2F1990&amp;EndDate=07%2F01%2F1990&amp;GameType=all&amp;PlayedFor=0&amp;PlayedVs=0&amp;Park=0" xr:uid="{2DAC2656-98F1-FF4B-8BE8-FAA35C5F2196}"/>
    <hyperlink ref="BI25" r:id="rId89" display="https://www.baseballmusings.com/cgi-bin/PitcherInfo.py?PlayerID=100177&amp;StartDate=06%2F25%2F1990&amp;EndDate=07%2F01%2F1990&amp;GameType=all&amp;PlayedFor=0&amp;PlayedVs=0&amp;Park=0" xr:uid="{CDB7EF46-37D2-6A4A-9FFC-EFE60F3ADE55}"/>
    <hyperlink ref="BI26" r:id="rId90" display="https://www.baseballmusings.com/cgi-bin/PitcherInfo.py?PlayerID=100075&amp;StartDate=06%2F25%2F1990&amp;EndDate=07%2F01%2F1990&amp;GameType=all&amp;PlayedFor=0&amp;PlayedVs=0&amp;Park=0" xr:uid="{86648C32-2C71-0E4F-8F78-4976BFE6EFAD}"/>
    <hyperlink ref="BI49" r:id="rId91" display="https://www.baseballmusings.com/cgi-bin/PitcherInfo.py?PlayerID=100622&amp;StartDate=06%2F25%2F1990&amp;EndDate=07%2F01%2F1990&amp;GameType=all&amp;PlayedFor=0&amp;PlayedVs=0&amp;Park=0" xr:uid="{DE4A5A84-6620-2340-8874-DDEFD2FC8A6F}"/>
    <hyperlink ref="BI50" r:id="rId92" display="https://www.baseballmusings.com/cgi-bin/PitcherInfo.py?PlayerID=100227&amp;StartDate=06%2F25%2F1990&amp;EndDate=07%2F01%2F1990&amp;GameType=all&amp;PlayedFor=0&amp;PlayedVs=0&amp;Park=0" xr:uid="{7F1C3825-BA3B-6047-A3F9-0028C1606455}"/>
    <hyperlink ref="BI52" r:id="rId93" display="https://www.baseballmusings.com/cgi-bin/PitcherInfo.py?PlayerID=100020&amp;StartDate=06%2F25%2F1990&amp;EndDate=07%2F01%2F1990&amp;GameType=all&amp;PlayedFor=0&amp;PlayedVs=0&amp;Park=0" xr:uid="{6C65ACEF-4124-2247-AD48-FC69D3F870A8}"/>
    <hyperlink ref="BI53" r:id="rId94" display="https://www.baseballmusings.com/cgi-bin/PitcherInfo.py?PlayerID=100648&amp;StartDate=06%2F25%2F1990&amp;EndDate=07%2F01%2F1990&amp;GameType=all&amp;PlayedFor=0&amp;PlayedVs=0&amp;Park=0" xr:uid="{16D43342-8011-5542-8340-761D39E1D82D}"/>
    <hyperlink ref="BI54" r:id="rId95" display="https://www.baseballmusings.com/cgi-bin/PitcherInfo.py?PlayerID=100194&amp;StartDate=06%2F25%2F1990&amp;EndDate=07%2F01%2F1990&amp;GameType=all&amp;PlayedFor=0&amp;PlayedVs=0&amp;Park=0" xr:uid="{E6ED986E-F0FB-E14A-864A-A6EDDA2185B9}"/>
    <hyperlink ref="BI55" r:id="rId96" display="https://www.baseballmusings.com/cgi-bin/PitcherInfo.py?PlayerID=100562&amp;StartDate=06%2F25%2F1990&amp;EndDate=07%2F01%2F1990&amp;GameType=all&amp;PlayedFor=0&amp;PlayedVs=0&amp;Park=0" xr:uid="{30F0829A-252B-3A48-82DF-C9A23873F8A6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0C944-DA5A-CE47-BFBD-3397C8B75825}">
  <dimension ref="A1:R18"/>
  <sheetViews>
    <sheetView tabSelected="1" topLeftCell="A8" zoomScale="110" workbookViewId="0">
      <selection activeCell="C16" sqref="C16"/>
    </sheetView>
  </sheetViews>
  <sheetFormatPr baseColWidth="10" defaultRowHeight="16" x14ac:dyDescent="0.2"/>
  <cols>
    <col min="1" max="1" width="4" customWidth="1"/>
    <col min="2" max="2" width="19.1640625" customWidth="1"/>
    <col min="3" max="3" width="28" style="39" customWidth="1"/>
    <col min="4" max="4" width="3.5" customWidth="1"/>
  </cols>
  <sheetData>
    <row r="1" spans="1:18" x14ac:dyDescent="0.2">
      <c r="A1" s="29"/>
      <c r="B1" s="29"/>
      <c r="C1" s="36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</row>
    <row r="2" spans="1:18" ht="24" x14ac:dyDescent="0.3">
      <c r="A2" s="29"/>
      <c r="B2" s="29"/>
      <c r="C2" s="37"/>
      <c r="D2" s="25"/>
      <c r="E2" s="30" t="s">
        <v>0</v>
      </c>
      <c r="F2" s="30" t="s">
        <v>1</v>
      </c>
      <c r="G2" s="30" t="s">
        <v>2</v>
      </c>
      <c r="H2" s="30" t="s">
        <v>3</v>
      </c>
      <c r="I2" s="30" t="s">
        <v>83</v>
      </c>
      <c r="J2" s="30" t="s">
        <v>129</v>
      </c>
      <c r="K2" s="30" t="s">
        <v>4</v>
      </c>
      <c r="L2" s="30" t="s">
        <v>5</v>
      </c>
      <c r="M2" s="30" t="s">
        <v>6</v>
      </c>
      <c r="N2" s="30" t="s">
        <v>7</v>
      </c>
      <c r="O2" s="31"/>
      <c r="P2" s="30" t="s">
        <v>129</v>
      </c>
      <c r="Q2" s="30" t="s">
        <v>187</v>
      </c>
      <c r="R2" s="29"/>
    </row>
    <row r="3" spans="1:18" ht="115" customHeight="1" x14ac:dyDescent="0.2">
      <c r="A3" s="29"/>
      <c r="B3" s="29"/>
      <c r="C3" s="43" t="s">
        <v>84</v>
      </c>
      <c r="D3" s="55"/>
      <c r="E3" s="63">
        <v>0.26600000000000001</v>
      </c>
      <c r="F3" s="40">
        <v>8</v>
      </c>
      <c r="G3" s="40">
        <v>27</v>
      </c>
      <c r="H3" s="57">
        <v>1</v>
      </c>
      <c r="I3" s="63">
        <v>0.73799999999999999</v>
      </c>
      <c r="J3" s="57">
        <v>2</v>
      </c>
      <c r="K3" s="57">
        <v>2</v>
      </c>
      <c r="L3" s="58">
        <v>4.33</v>
      </c>
      <c r="M3" s="40">
        <v>38</v>
      </c>
      <c r="N3" s="58">
        <v>1.28</v>
      </c>
      <c r="O3" s="57"/>
      <c r="P3" s="42">
        <v>6</v>
      </c>
      <c r="Q3" s="42">
        <v>32</v>
      </c>
      <c r="R3" s="29"/>
    </row>
    <row r="4" spans="1:18" ht="115" customHeight="1" x14ac:dyDescent="0.2">
      <c r="A4" s="29"/>
      <c r="B4" s="29"/>
      <c r="C4" s="54" t="s">
        <v>85</v>
      </c>
      <c r="D4" s="55"/>
      <c r="E4" s="56">
        <v>0.25900000000000001</v>
      </c>
      <c r="F4" s="57">
        <v>3</v>
      </c>
      <c r="G4" s="57">
        <v>25</v>
      </c>
      <c r="H4" s="40">
        <v>10</v>
      </c>
      <c r="I4" s="56">
        <v>0.71699999999999997</v>
      </c>
      <c r="J4" s="40">
        <v>6</v>
      </c>
      <c r="K4" s="40">
        <v>3</v>
      </c>
      <c r="L4" s="41">
        <v>3.61</v>
      </c>
      <c r="M4" s="57">
        <v>33</v>
      </c>
      <c r="N4" s="41">
        <v>1.24</v>
      </c>
      <c r="O4" s="57"/>
      <c r="P4" s="55">
        <v>5</v>
      </c>
      <c r="Q4" s="55">
        <v>20</v>
      </c>
      <c r="R4" s="29"/>
    </row>
    <row r="5" spans="1:18" x14ac:dyDescent="0.2">
      <c r="A5" s="29"/>
      <c r="B5" s="29"/>
      <c r="C5" s="36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</row>
    <row r="6" spans="1:18" x14ac:dyDescent="0.2">
      <c r="A6" s="29"/>
      <c r="B6" s="34"/>
      <c r="C6" s="38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</row>
    <row r="7" spans="1:18" x14ac:dyDescent="0.2">
      <c r="A7" s="29"/>
      <c r="B7" s="29"/>
      <c r="C7" s="36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</row>
    <row r="8" spans="1:18" ht="24" customHeight="1" x14ac:dyDescent="0.3">
      <c r="A8" s="29"/>
      <c r="B8" s="29"/>
      <c r="C8" s="37"/>
      <c r="D8" s="25"/>
      <c r="E8" s="32" t="s">
        <v>0</v>
      </c>
      <c r="F8" s="32" t="s">
        <v>1</v>
      </c>
      <c r="G8" s="32" t="s">
        <v>2</v>
      </c>
      <c r="H8" s="32" t="s">
        <v>3</v>
      </c>
      <c r="I8" s="32" t="s">
        <v>83</v>
      </c>
      <c r="J8" s="32" t="s">
        <v>129</v>
      </c>
      <c r="K8" s="32" t="s">
        <v>4</v>
      </c>
      <c r="L8" s="32" t="s">
        <v>5</v>
      </c>
      <c r="M8" s="32" t="s">
        <v>6</v>
      </c>
      <c r="N8" s="32" t="s">
        <v>7</v>
      </c>
      <c r="O8" s="33"/>
      <c r="P8" s="32" t="s">
        <v>129</v>
      </c>
      <c r="Q8" s="45"/>
      <c r="R8" s="45"/>
    </row>
    <row r="9" spans="1:18" ht="115" customHeight="1" x14ac:dyDescent="0.2">
      <c r="A9" s="29"/>
      <c r="B9" s="59"/>
      <c r="C9" s="64" t="s">
        <v>130</v>
      </c>
      <c r="D9" s="55"/>
      <c r="E9" s="63">
        <v>0.3</v>
      </c>
      <c r="F9" s="40">
        <v>7</v>
      </c>
      <c r="G9" s="40">
        <v>29</v>
      </c>
      <c r="H9" s="40">
        <v>9</v>
      </c>
      <c r="I9" s="63">
        <v>0.82599999999999996</v>
      </c>
      <c r="J9" s="40">
        <v>5</v>
      </c>
      <c r="K9" s="57">
        <v>1</v>
      </c>
      <c r="L9" s="58">
        <v>4.1500000000000004</v>
      </c>
      <c r="M9" s="40">
        <v>33</v>
      </c>
      <c r="N9" s="58">
        <v>1.35</v>
      </c>
      <c r="O9" s="57"/>
      <c r="P9" s="42">
        <v>7</v>
      </c>
      <c r="Q9" s="60"/>
      <c r="R9" s="60"/>
    </row>
    <row r="10" spans="1:18" ht="115" customHeight="1" x14ac:dyDescent="0.2">
      <c r="A10" s="29"/>
      <c r="B10" s="59"/>
      <c r="C10" s="54" t="s">
        <v>88</v>
      </c>
      <c r="D10" s="55"/>
      <c r="E10" s="56">
        <v>0.24</v>
      </c>
      <c r="F10" s="57">
        <v>2</v>
      </c>
      <c r="G10" s="57">
        <v>13</v>
      </c>
      <c r="H10" s="57">
        <v>8</v>
      </c>
      <c r="I10" s="56">
        <v>0.63700000000000001</v>
      </c>
      <c r="J10" s="57">
        <v>0</v>
      </c>
      <c r="K10" s="40">
        <v>2</v>
      </c>
      <c r="L10" s="41">
        <v>0</v>
      </c>
      <c r="M10" s="57">
        <v>1</v>
      </c>
      <c r="N10" s="41">
        <v>0</v>
      </c>
      <c r="O10" s="57"/>
      <c r="P10" s="55">
        <v>3</v>
      </c>
      <c r="Q10" s="60"/>
      <c r="R10" s="60"/>
    </row>
    <row r="11" spans="1:18" x14ac:dyDescent="0.2">
      <c r="A11" s="29"/>
      <c r="B11" s="29"/>
      <c r="C11" s="36"/>
      <c r="D11" s="29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29"/>
    </row>
    <row r="12" spans="1:18" x14ac:dyDescent="0.2">
      <c r="A12" s="29"/>
      <c r="B12" s="34"/>
      <c r="C12" s="38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</row>
    <row r="13" spans="1:18" x14ac:dyDescent="0.2">
      <c r="A13" s="29"/>
      <c r="B13" s="29"/>
      <c r="C13" s="36"/>
      <c r="D13" s="29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29"/>
    </row>
    <row r="14" spans="1:18" ht="24" x14ac:dyDescent="0.3">
      <c r="A14" s="29"/>
      <c r="B14" s="29"/>
      <c r="C14" s="37"/>
      <c r="D14" s="25"/>
      <c r="E14" s="32" t="s">
        <v>0</v>
      </c>
      <c r="F14" s="32" t="s">
        <v>1</v>
      </c>
      <c r="G14" s="32" t="s">
        <v>2</v>
      </c>
      <c r="H14" s="32" t="s">
        <v>3</v>
      </c>
      <c r="I14" s="32" t="s">
        <v>83</v>
      </c>
      <c r="J14" s="32" t="s">
        <v>129</v>
      </c>
      <c r="K14" s="32" t="s">
        <v>4</v>
      </c>
      <c r="L14" s="32" t="s">
        <v>5</v>
      </c>
      <c r="M14" s="32" t="s">
        <v>6</v>
      </c>
      <c r="N14" s="32" t="s">
        <v>7</v>
      </c>
      <c r="O14" s="33"/>
      <c r="P14" s="32" t="s">
        <v>129</v>
      </c>
      <c r="Q14" s="45"/>
      <c r="R14" s="45"/>
    </row>
    <row r="15" spans="1:18" ht="115" customHeight="1" x14ac:dyDescent="0.2">
      <c r="A15" s="29"/>
      <c r="B15" s="29"/>
      <c r="C15" s="54" t="s">
        <v>86</v>
      </c>
      <c r="D15" s="55"/>
      <c r="E15" s="63">
        <v>0.32800000000000001</v>
      </c>
      <c r="F15" s="57">
        <v>7</v>
      </c>
      <c r="G15" s="57">
        <v>29</v>
      </c>
      <c r="H15" s="57">
        <v>1</v>
      </c>
      <c r="I15" s="56">
        <v>0.92800000000000005</v>
      </c>
      <c r="J15" s="40">
        <v>5</v>
      </c>
      <c r="K15" s="57">
        <v>1</v>
      </c>
      <c r="L15" s="58">
        <v>4.09</v>
      </c>
      <c r="M15" s="40">
        <v>33</v>
      </c>
      <c r="N15" s="58">
        <v>1.22</v>
      </c>
      <c r="O15" s="57"/>
      <c r="P15" s="55">
        <v>3</v>
      </c>
      <c r="Q15" s="60"/>
      <c r="R15" s="60"/>
    </row>
    <row r="16" spans="1:18" ht="115" customHeight="1" x14ac:dyDescent="0.2">
      <c r="A16" s="29"/>
      <c r="B16" s="29"/>
      <c r="C16" s="64" t="s">
        <v>87</v>
      </c>
      <c r="D16" s="61"/>
      <c r="E16" s="56">
        <v>0.316</v>
      </c>
      <c r="F16" s="40">
        <v>13</v>
      </c>
      <c r="G16" s="40">
        <v>32</v>
      </c>
      <c r="H16" s="40">
        <v>7</v>
      </c>
      <c r="I16" s="63">
        <v>1.0129999999999999</v>
      </c>
      <c r="J16" s="57">
        <v>4</v>
      </c>
      <c r="K16" s="57">
        <v>1</v>
      </c>
      <c r="L16" s="41">
        <v>3.51</v>
      </c>
      <c r="M16" s="57">
        <v>28</v>
      </c>
      <c r="N16" s="41">
        <v>1.2</v>
      </c>
      <c r="O16" s="57"/>
      <c r="P16" s="42">
        <v>6</v>
      </c>
      <c r="Q16" s="60"/>
      <c r="R16" s="60"/>
    </row>
    <row r="17" spans="1:18" x14ac:dyDescent="0.2">
      <c r="A17" s="29"/>
      <c r="B17" s="29"/>
      <c r="C17" s="36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</row>
    <row r="18" spans="1:18" x14ac:dyDescent="0.2">
      <c r="A18" s="29"/>
      <c r="B18" s="34"/>
      <c r="C18" s="38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</row>
  </sheetData>
  <mergeCells count="6">
    <mergeCell ref="Q16:R16"/>
    <mergeCell ref="Q8:R8"/>
    <mergeCell ref="Q9:R9"/>
    <mergeCell ref="Q10:R10"/>
    <mergeCell ref="Q14:R14"/>
    <mergeCell ref="Q15:R15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WEEK 2</vt:lpstr>
      <vt:lpstr>OVERALL MATCHUPS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Eric Bluestein</dc:creator>
  <cp:lastModifiedBy>Eric Bluestein</cp:lastModifiedBy>
  <dcterms:created xsi:type="dcterms:W3CDTF">2025-04-12T17:15:30Z</dcterms:created>
  <dcterms:modified xsi:type="dcterms:W3CDTF">2025-06-28T13:05:34Z</dcterms:modified>
</cp:coreProperties>
</file>