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4/"/>
    </mc:Choice>
  </mc:AlternateContent>
  <xr:revisionPtr revIDLastSave="0" documentId="13_ncr:1_{327A4496-56C1-4B45-92ED-79316F7557CC}" xr6:coauthVersionLast="47" xr6:coauthVersionMax="47" xr10:uidLastSave="{00000000-0000-0000-0000-000000000000}"/>
  <bookViews>
    <workbookView xWindow="1120" yWindow="500" windowWidth="33800" windowHeight="21440" xr2:uid="{FC6325D9-4645-8A47-B8AA-BB92D9218971}"/>
  </bookViews>
  <sheets>
    <sheet name="Week 14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15" i="5" l="1"/>
  <c r="CD46" i="5"/>
  <c r="Q16" i="4"/>
  <c r="N16" i="4"/>
  <c r="M16" i="4"/>
  <c r="L16" i="4"/>
  <c r="K16" i="4"/>
  <c r="J16" i="4"/>
  <c r="Q15" i="4"/>
  <c r="N15" i="4"/>
  <c r="M15" i="4"/>
  <c r="L15" i="4"/>
  <c r="K15" i="4"/>
  <c r="J15" i="4"/>
  <c r="H15" i="4"/>
  <c r="G15" i="4"/>
  <c r="F15" i="4"/>
  <c r="E15" i="4"/>
  <c r="Q10" i="4"/>
  <c r="N10" i="4"/>
  <c r="M10" i="4"/>
  <c r="L10" i="4"/>
  <c r="K10" i="4"/>
  <c r="J10" i="4"/>
  <c r="I10" i="4"/>
  <c r="H10" i="4"/>
  <c r="G10" i="4"/>
  <c r="F10" i="4"/>
  <c r="Q9" i="4"/>
  <c r="N9" i="4"/>
  <c r="M9" i="4"/>
  <c r="L9" i="4"/>
  <c r="K9" i="4"/>
  <c r="J9" i="4"/>
  <c r="I9" i="4"/>
  <c r="H9" i="4"/>
  <c r="G9" i="4"/>
  <c r="F9" i="4"/>
  <c r="E10" i="4"/>
  <c r="E9" i="4"/>
  <c r="Q4" i="4"/>
  <c r="N4" i="4"/>
  <c r="M4" i="4"/>
  <c r="L4" i="4"/>
  <c r="K4" i="4"/>
  <c r="J4" i="4"/>
  <c r="I4" i="4"/>
  <c r="H4" i="4"/>
  <c r="G4" i="4"/>
  <c r="F4" i="4"/>
  <c r="Q3" i="4"/>
  <c r="N3" i="4"/>
  <c r="M3" i="4"/>
  <c r="L3" i="4"/>
  <c r="K3" i="4"/>
  <c r="J3" i="4"/>
  <c r="I3" i="4"/>
  <c r="H3" i="4"/>
  <c r="G3" i="4"/>
  <c r="F3" i="4"/>
  <c r="E4" i="4"/>
  <c r="E3" i="4"/>
  <c r="BA46" i="5"/>
  <c r="X46" i="5"/>
  <c r="BA15" i="5"/>
  <c r="CB59" i="5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H16" i="4" s="1"/>
  <c r="BV46" i="5"/>
  <c r="BU46" i="5"/>
  <c r="BT46" i="5"/>
  <c r="BS46" i="5"/>
  <c r="BR46" i="5"/>
  <c r="BM69" i="5" s="1"/>
  <c r="G16" i="4" s="1"/>
  <c r="BQ46" i="5"/>
  <c r="BL69" i="5" s="1"/>
  <c r="F16" i="4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AZ46" i="5" s="1"/>
  <c r="AH69" i="5" s="1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CC15" i="5" s="1"/>
  <c r="BK68" i="5" s="1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X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AZ59" i="5" l="1"/>
  <c r="AO69" i="5" s="1"/>
  <c r="BE59" i="5"/>
  <c r="AQ69" i="5" s="1"/>
  <c r="BE28" i="5"/>
  <c r="AQ68" i="5" s="1"/>
  <c r="W59" i="5"/>
  <c r="K69" i="5" s="1"/>
  <c r="AB28" i="5"/>
  <c r="M68" i="5" s="1"/>
  <c r="CE15" i="5"/>
  <c r="BO68" i="5" s="1"/>
  <c r="I15" i="4" s="1"/>
  <c r="CC28" i="5"/>
  <c r="BR68" i="5" s="1"/>
  <c r="CH28" i="5"/>
  <c r="BT68" i="5" s="1"/>
  <c r="CC46" i="5"/>
  <c r="BK69" i="5" s="1"/>
  <c r="E16" i="4" s="1"/>
  <c r="CE46" i="5"/>
  <c r="BO69" i="5" s="1"/>
  <c r="I16" i="4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<sst xmlns="http://schemas.openxmlformats.org/spreadsheetml/2006/main" count="887" uniqueCount="189">
  <si>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</si>
  <si>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</si>
  <si>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</si>
  <si>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</si>
  <si>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</si>
  <si>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</si>
  <si>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</si>
  <si>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</si>
  <si>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</si>
  <si>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</si>
  <si>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</si>
  <si>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</si>
  <si>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</si>
  <si>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</si>
  <si>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</si>
  <si>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</si>
  <si>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</si>
  <si>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</si>
  <si>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</si>
  <si>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</si>
  <si>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</si>
  <si>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</si>
  <si>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</si>
  <si>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</si>
  <si>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</si>
  <si>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</si>
  <si>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</si>
  <si>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Rob Deer</t>
  </si>
  <si>
    <t>Dave Winfield</t>
  </si>
  <si>
    <t>Ruben Sierra</t>
  </si>
  <si>
    <t>DH</t>
  </si>
  <si>
    <t>Wally Joyner</t>
  </si>
  <si>
    <t>Kirby Puckett</t>
  </si>
  <si>
    <t>P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</si>
  <si>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</si>
  <si>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</si>
  <si>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</si>
  <si>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</si>
  <si>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</si>
  <si>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</si>
  <si>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</si>
  <si>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Xavier Hernandez</t>
  </si>
  <si>
    <t>Neal Heaton</t>
  </si>
  <si>
    <t>Tim Burke</t>
  </si>
  <si>
    <t>Dave Righetti</t>
  </si>
  <si>
    <t>John Franco</t>
  </si>
  <si>
    <t>Dave Smith</t>
  </si>
  <si>
    <t>Sid Fernandez</t>
  </si>
  <si>
    <t>Dwight Gooden</t>
  </si>
  <si>
    <t>Bench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</si>
  <si>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</si>
  <si>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</si>
  <si>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</si>
  <si>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</si>
  <si>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</si>
  <si>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</si>
  <si>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</si>
  <si>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</si>
  <si>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</si>
  <si>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</si>
  <si>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</si>
  <si>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</si>
  <si>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</si>
  <si>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</si>
  <si>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</si>
  <si>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</si>
  <si>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</si>
  <si>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</si>
  <si>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</si>
  <si>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</si>
  <si>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</si>
  <si>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</si>
  <si>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</si>
  <si>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</si>
  <si>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</si>
  <si>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</si>
  <si>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</si>
  <si>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John Smiley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</si>
  <si>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</si>
  <si>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</si>
  <si>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</si>
  <si>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</si>
  <si>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</si>
  <si>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</si>
  <si>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</si>
  <si>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</si>
  <si>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</si>
  <si>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</si>
  <si>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</si>
  <si>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</si>
  <si>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</si>
  <si>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</si>
  <si>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</si>
  <si>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</si>
  <si>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</si>
  <si>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</si>
  <si>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</si>
  <si>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</si>
  <si>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</si>
  <si>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</si>
  <si>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</si>
  <si>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</si>
  <si>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</si>
  <si>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</si>
  <si>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</si>
  <si>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</si>
  <si>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</si>
  <si>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</si>
  <si>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</si>
  <si>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</si>
  <si>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</si>
  <si>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</si>
  <si>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</si>
  <si>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</si>
  <si>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</si>
  <si>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</si>
  <si>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</si>
  <si>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</si>
  <si>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</si>
  <si>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</si>
  <si>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</si>
  <si>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</si>
  <si>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</si>
  <si>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</si>
  <si>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</si>
  <si>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</si>
  <si>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TOTALS</t>
  </si>
  <si>
    <t>WINS</t>
  </si>
  <si>
    <t>BECKWITH BOBCATS</t>
  </si>
  <si>
    <t>THE DIBBLERS</t>
  </si>
  <si>
    <t>THE BOILERMEN</t>
  </si>
  <si>
    <t>NAKED RIDER AND THE BULL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</si>
  <si>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</si>
  <si>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</si>
  <si>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</si>
  <si>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</si>
  <si>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</si>
  <si>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</si>
  <si>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</si>
  <si>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</si>
  <si>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</si>
  <si>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</si>
  <si>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</si>
  <si>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</si>
  <si>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Sammy Sosa</t>
  </si>
  <si>
    <t>MATCHUP 1: BECKWITH BOBCATS VS GIBBY MEET FREDDIE!</t>
  </si>
  <si>
    <t>MATCHUP 1: VAGABOND A'S  VS THE DIBBLERS</t>
  </si>
  <si>
    <t>MATCHUP 1: NAKED RIDER AND THE BULL VS THE BOILERMEN</t>
  </si>
  <si>
    <t>GIBBY MEET FREEIE!</t>
  </si>
  <si>
    <t>VAGABOND A'S</t>
  </si>
  <si>
    <t>Eric Davis</t>
  </si>
  <si>
    <t>Carlton Fisk</t>
  </si>
  <si>
    <t>Steve Farr</t>
  </si>
  <si>
    <t>Gene Nelson</t>
  </si>
  <si>
    <t>DNQ</t>
  </si>
  <si>
    <t>Naked Rider &amp; the Bull</t>
  </si>
  <si>
    <t>Naked Rider &amp; The Bull</t>
  </si>
  <si>
    <t>Gibby Meet   Freddie!</t>
  </si>
  <si>
    <t>Gary Sheffield</t>
  </si>
  <si>
    <t>Mike Moore</t>
  </si>
  <si>
    <t>Frank Viola</t>
  </si>
  <si>
    <t>Mitch Williams</t>
  </si>
  <si>
    <t>Brook Jacoby</t>
  </si>
  <si>
    <t>Tim Raines</t>
  </si>
  <si>
    <t>Kevin Miitchell</t>
  </si>
  <si>
    <t>Gregg Olson</t>
  </si>
  <si>
    <t>Dave Stieb</t>
  </si>
  <si>
    <t>Mike Henneman</t>
  </si>
  <si>
    <t>Danny Darwin</t>
  </si>
  <si>
    <t>Alan Trammell</t>
  </si>
  <si>
    <t>Danny Tartabull</t>
  </si>
  <si>
    <t>David Justice</t>
  </si>
  <si>
    <t>Fred McGriff</t>
  </si>
  <si>
    <t>Dennis Eckersley</t>
  </si>
  <si>
    <t>Bryan Harvey</t>
  </si>
  <si>
    <t>Ryne Sandberg</t>
  </si>
  <si>
    <t>Bobby Bonilla</t>
  </si>
  <si>
    <t>George Bell</t>
  </si>
  <si>
    <t>Tom Candiotti</t>
  </si>
  <si>
    <t>Brian Harper</t>
  </si>
  <si>
    <t>Eric Yelding</t>
  </si>
  <si>
    <t>Mike Scott</t>
  </si>
  <si>
    <t>Chris Bosio</t>
  </si>
  <si>
    <t>Sandy Alomar Jr</t>
  </si>
  <si>
    <t>Barry Larkin</t>
  </si>
  <si>
    <t>Tony Gwynn</t>
  </si>
  <si>
    <t>Charlie Leibrandt</t>
  </si>
  <si>
    <t>Sandy Alomar Jr.</t>
  </si>
  <si>
    <t>1 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</si>
</sst>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7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4" fillId="0" borderId="0" xfId="0" applyFont="1"/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top"/>
    </xf>
    <xf numFmtId="2" fontId="14" fillId="0" borderId="0" xfId="0" applyNumberFormat="1" applyFont="1"/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3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5" fillId="5" borderId="0" xfId="0" applyFont="1" applyFill="1"/>
    <xf numFmtId="1" fontId="15" fillId="5" borderId="0" xfId="0" applyNumberFormat="1" applyFont="1" applyFill="1"/>
    <xf numFmtId="2" fontId="15" fillId="5" borderId="0" xfId="0" applyNumberFormat="1" applyFont="1" applyFill="1"/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16" fillId="0" borderId="0" xfId="0" applyFont="1"/>
    <xf numFmtId="1" fontId="16" fillId="0" borderId="0" xfId="0" applyNumberFormat="1" applyFont="1"/>
    <xf numFmtId="2" fontId="16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2" fillId="0" borderId="0" xfId="0" applyNumberFormat="1" applyFont="1" applyFill="1"/>
    <xf numFmtId="0" fontId="2" fillId="0" borderId="0" xfId="0" applyFont="1" applyFill="1"/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</xdr:row>
      <xdr:rowOff>165100</xdr:rowOff>
    </xdr:from>
    <xdr:to>
      <xdr:col>1</xdr:col>
      <xdr:colOff>1102360</xdr:colOff>
      <xdr:row>9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84200" y="59563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266700</xdr:colOff>
      <xdr:row>15</xdr:row>
      <xdr:rowOff>182035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9800168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241300</xdr:colOff>
      <xdr:row>8</xdr:row>
      <xdr:rowOff>160867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6100" y="44958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368300</xdr:colOff>
      <xdr:row>3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0" y="2078567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215900</xdr:colOff>
      <xdr:row>14</xdr:row>
      <xdr:rowOff>152399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" y="8314266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290&amp;StartDate=07%2F09%2F1990&amp;EndDate=07%2F15%2F1990&amp;GameType=all&amp;PlayedFor=0&amp;PlayedVs=0&amp;Park=0" TargetMode="External"/><Relationship Id="rId21" Type="http://schemas.openxmlformats.org/officeDocument/2006/relationships/hyperlink" Target="https://www.baseballmusings.com/cgi-bin/PlayerInfo.py?PlayerID=100108&amp;StartDate=07%2F09%2F1990&amp;EndDate=07%2F15%2F1990&amp;GameType=all&amp;PlayedFor=0&amp;PlayedVs=0&amp;Park=0" TargetMode="External"/><Relationship Id="rId42" Type="http://schemas.openxmlformats.org/officeDocument/2006/relationships/hyperlink" Target="https://www.baseballmusings.com/cgi-bin/PlayerInfo.py?PlayerID=100517&amp;StartDate=07%2F09%2F1990&amp;EndDate=07%2F15%2F1990&amp;GameType=all&amp;PlayedFor=0&amp;PlayedVs=0&amp;Park=0" TargetMode="External"/><Relationship Id="rId47" Type="http://schemas.openxmlformats.org/officeDocument/2006/relationships/hyperlink" Target="https://www.baseballmusings.com/cgi-bin/PlayerInfo.py?PlayerID=221&amp;StartDate=07%2F09%2F1990&amp;EndDate=07%2F15%2F1990&amp;GameType=all&amp;PlayedFor=0&amp;PlayedVs=0&amp;Park=0" TargetMode="External"/><Relationship Id="rId63" Type="http://schemas.openxmlformats.org/officeDocument/2006/relationships/hyperlink" Target="https://www.baseballmusings.com/cgi-bin/PitcherInfo.py?PlayerID=100484&amp;StartDate=07%2F09%2F1990&amp;EndDate=07%2F15%2F1990&amp;GameType=all&amp;PlayedFor=0&amp;PlayedVs=0&amp;Park=0" TargetMode="External"/><Relationship Id="rId68" Type="http://schemas.openxmlformats.org/officeDocument/2006/relationships/hyperlink" Target="https://www.baseballmusings.com/cgi-bin/PitcherInfo.py?PlayerID=100285&amp;StartDate=07%2F09%2F1990&amp;EndDate=07%2F15%2F1990&amp;GameType=all&amp;PlayedFor=0&amp;PlayedVs=0&amp;Park=0" TargetMode="External"/><Relationship Id="rId84" Type="http://schemas.openxmlformats.org/officeDocument/2006/relationships/hyperlink" Target="https://www.baseballmusings.com/cgi-bin/PitcherInfo.py?PlayerID=100202&amp;StartDate=07%2F09%2F1990&amp;EndDate=07%2F15%2F1990&amp;GameType=all&amp;PlayedFor=0&amp;PlayedVs=0&amp;Park=0" TargetMode="External"/><Relationship Id="rId89" Type="http://schemas.openxmlformats.org/officeDocument/2006/relationships/hyperlink" Target="https://www.baseballmusings.com/cgi-bin/PitcherInfo.py?PlayerID=100252&amp;StartDate=07%2F09%2F1990&amp;EndDate=07%2F15%2F1990&amp;GameType=all&amp;PlayedFor=0&amp;PlayedVs=0&amp;Park=0" TargetMode="External"/><Relationship Id="rId16" Type="http://schemas.openxmlformats.org/officeDocument/2006/relationships/hyperlink" Target="https://www.baseballmusings.com/cgi-bin/PlayerInfo.py?PlayerID=1406&amp;StartDate=07%2F09%2F1990&amp;EndDate=07%2F15%2F1990&amp;GameType=all&amp;PlayedFor=0&amp;PlayedVs=0&amp;Park=0" TargetMode="External"/><Relationship Id="rId11" Type="http://schemas.openxmlformats.org/officeDocument/2006/relationships/hyperlink" Target="https://www.baseballmusings.com/cgi-bin/PlayerInfo.py?PlayerID=100028&amp;StartDate=07%2F09%2F1990&amp;EndDate=07%2F15%2F1990&amp;GameType=all&amp;PlayedFor=0&amp;PlayedVs=0&amp;Park=0" TargetMode="External"/><Relationship Id="rId32" Type="http://schemas.openxmlformats.org/officeDocument/2006/relationships/hyperlink" Target="https://www.baseballmusings.com/cgi-bin/PlayerInfo.py?PlayerID=100638&amp;StartDate=07%2F09%2F1990&amp;EndDate=07%2F15%2F1990&amp;GameType=all&amp;PlayedFor=0&amp;PlayedVs=0&amp;Park=0" TargetMode="External"/><Relationship Id="rId37" Type="http://schemas.openxmlformats.org/officeDocument/2006/relationships/hyperlink" Target="https://www.baseballmusings.com/cgi-bin/PlayerInfo.py?PlayerID=100012&amp;StartDate=07%2F09%2F1990&amp;EndDate=07%2F15%2F1990&amp;GameType=all&amp;PlayedFor=0&amp;PlayedVs=0&amp;Park=0" TargetMode="External"/><Relationship Id="rId53" Type="http://schemas.openxmlformats.org/officeDocument/2006/relationships/hyperlink" Target="https://www.baseballmusings.com/cgi-bin/PlayerInfo.py?PlayerID=100773&amp;StartDate=07%2F09%2F1990&amp;EndDate=07%2F15%2F1990&amp;GameType=all&amp;PlayedFor=0&amp;PlayedVs=0&amp;Park=0" TargetMode="External"/><Relationship Id="rId58" Type="http://schemas.openxmlformats.org/officeDocument/2006/relationships/hyperlink" Target="https://www.baseballmusings.com/cgi-bin/PitcherInfo.py?PlayerID=76&amp;StartDate=07%2F09%2F1990&amp;EndDate=07%2F15%2F1990&amp;GameType=all&amp;PlayedFor=0&amp;PlayedVs=0&amp;Park=0" TargetMode="External"/><Relationship Id="rId74" Type="http://schemas.openxmlformats.org/officeDocument/2006/relationships/hyperlink" Target="https://www.baseballmusings.com/cgi-bin/PitcherInfo.py?PlayerID=100075&amp;StartDate=07%2F09%2F1990&amp;EndDate=07%2F15%2F1990&amp;GameType=all&amp;PlayedFor=0&amp;PlayedVs=0&amp;Park=0" TargetMode="External"/><Relationship Id="rId79" Type="http://schemas.openxmlformats.org/officeDocument/2006/relationships/hyperlink" Target="https://www.baseballmusings.com/cgi-bin/PitcherInfo.py?PlayerID=100194&amp;StartDate=07%2F09%2F1990&amp;EndDate=07%2F15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7%2F09%2F1990&amp;EndDate=07%2F15%2F1990&amp;GameType=all&amp;PlayedFor=0&amp;PlayedVs=0&amp;Park=0" TargetMode="External"/><Relationship Id="rId90" Type="http://schemas.openxmlformats.org/officeDocument/2006/relationships/hyperlink" Target="https://www.baseballmusings.com/cgi-bin/PitcherInfo.py?PlayerID=100413&amp;StartDate=07%2F09%2F1990&amp;EndDate=07%2F15%2F1990&amp;GameType=all&amp;PlayedFor=0&amp;PlayedVs=0&amp;Park=0" TargetMode="External"/><Relationship Id="rId95" Type="http://schemas.openxmlformats.org/officeDocument/2006/relationships/hyperlink" Target="https://www.baseballmusings.com/cgi-bin/PitcherInfo.py?PlayerID=100259&amp;StartDate=07%2F09%2F1990&amp;EndDate=07%2F15%2F1990&amp;GameType=all&amp;PlayedFor=0&amp;PlayedVs=0&amp;Park=0" TargetMode="External"/><Relationship Id="rId22" Type="http://schemas.openxmlformats.org/officeDocument/2006/relationships/hyperlink" Target="https://www.baseballmusings.com/cgi-bin/PlayerInfo.py?PlayerID=100657&amp;StartDate=07%2F09%2F1990&amp;EndDate=07%2F15%2F1990&amp;GameType=all&amp;PlayedFor=0&amp;PlayedVs=0&amp;Park=0" TargetMode="External"/><Relationship Id="rId27" Type="http://schemas.openxmlformats.org/officeDocument/2006/relationships/hyperlink" Target="https://www.baseballmusings.com/cgi-bin/PlayerInfo.py?PlayerID=923&amp;StartDate=07%2F09%2F1990&amp;EndDate=07%2F15%2F1990&amp;GameType=all&amp;PlayedFor=0&amp;PlayedVs=0&amp;Park=0" TargetMode="External"/><Relationship Id="rId43" Type="http://schemas.openxmlformats.org/officeDocument/2006/relationships/hyperlink" Target="https://www.baseballmusings.com/cgi-bin/PlayerInfo.py?PlayerID=100853&amp;StartDate=07%2F09%2F1990&amp;EndDate=07%2F15%2F1990&amp;GameType=all&amp;PlayedFor=0&amp;PlayedVs=0&amp;Park=0" TargetMode="External"/><Relationship Id="rId48" Type="http://schemas.openxmlformats.org/officeDocument/2006/relationships/hyperlink" Target="https://www.baseballmusings.com/cgi-bin/PlayerInfo.py?PlayerID=100073&amp;StartDate=07%2F09%2F1990&amp;EndDate=07%2F15%2F1990&amp;GameType=all&amp;PlayedFor=0&amp;PlayedVs=0&amp;Park=0" TargetMode="External"/><Relationship Id="rId64" Type="http://schemas.openxmlformats.org/officeDocument/2006/relationships/hyperlink" Target="https://www.baseballmusings.com/cgi-bin/PitcherInfo.py?PlayerID=100505&amp;StartDate=07%2F09%2F1990&amp;EndDate=07%2F15%2F1990&amp;GameType=all&amp;PlayedFor=0&amp;PlayedVs=0&amp;Park=0" TargetMode="External"/><Relationship Id="rId69" Type="http://schemas.openxmlformats.org/officeDocument/2006/relationships/hyperlink" Target="https://www.baseballmusings.com/cgi-bin/PitcherInfo.py?PlayerID=60&amp;StartDate=07%2F09%2F1990&amp;EndDate=07%2F15%2F1990&amp;GameType=all&amp;PlayedFor=0&amp;PlayedVs=0&amp;Park=0" TargetMode="External"/><Relationship Id="rId80" Type="http://schemas.openxmlformats.org/officeDocument/2006/relationships/hyperlink" Target="https://www.baseballmusings.com/cgi-bin/PitcherInfo.py?PlayerID=100562&amp;StartDate=07%2F09%2F1990&amp;EndDate=07%2F15%2F1990&amp;GameType=all&amp;PlayedFor=0&amp;PlayedVs=0&amp;Park=0" TargetMode="External"/><Relationship Id="rId85" Type="http://schemas.openxmlformats.org/officeDocument/2006/relationships/hyperlink" Target="https://www.baseballmusings.com/cgi-bin/PitcherInfo.py?PlayerID=100584&amp;StartDate=07%2F09%2F1990&amp;EndDate=07%2F15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7%2F09%2F1990&amp;EndDate=07%2F15%2F1990&amp;GameType=all&amp;PlayedFor=0&amp;PlayedVs=0&amp;Park=0" TargetMode="External"/><Relationship Id="rId12" Type="http://schemas.openxmlformats.org/officeDocument/2006/relationships/hyperlink" Target="https://www.baseballmusings.com/cgi-bin/PlayerInfo.py?PlayerID=100197&amp;StartDate=07%2F09%2F1990&amp;EndDate=07%2F15%2F1990&amp;GameType=all&amp;PlayedFor=0&amp;PlayedVs=0&amp;Park=0" TargetMode="External"/><Relationship Id="rId17" Type="http://schemas.openxmlformats.org/officeDocument/2006/relationships/hyperlink" Target="https://www.baseballmusings.com/cgi-bin/PlayerInfo.py?PlayerID=100467&amp;StartDate=07%2F09%2F1990&amp;EndDate=07%2F15%2F1990&amp;GameType=all&amp;PlayedFor=0&amp;PlayedVs=0&amp;Park=0" TargetMode="External"/><Relationship Id="rId25" Type="http://schemas.openxmlformats.org/officeDocument/2006/relationships/hyperlink" Target="https://www.baseballmusings.com/cgi-bin/PlayerInfo.py?PlayerID=100192&amp;StartDate=07%2F09%2F1990&amp;EndDate=07%2F15%2F1990&amp;GameType=all&amp;PlayedFor=0&amp;PlayedVs=0&amp;Park=0" TargetMode="External"/><Relationship Id="rId33" Type="http://schemas.openxmlformats.org/officeDocument/2006/relationships/hyperlink" Target="https://www.baseballmusings.com/cgi-bin/PlayerInfo.py?PlayerID=48&amp;StartDate=07%2F09%2F1990&amp;EndDate=07%2F15%2F1990&amp;GameType=all&amp;PlayedFor=0&amp;PlayedVs=0&amp;Park=0" TargetMode="External"/><Relationship Id="rId38" Type="http://schemas.openxmlformats.org/officeDocument/2006/relationships/hyperlink" Target="https://www.baseballmusings.com/cgi-bin/PlayerInfo.py?PlayerID=100237&amp;StartDate=07%2F09%2F1990&amp;EndDate=07%2F15%2F1990&amp;GameType=all&amp;PlayedFor=0&amp;PlayedVs=0&amp;Park=0" TargetMode="External"/><Relationship Id="rId46" Type="http://schemas.openxmlformats.org/officeDocument/2006/relationships/hyperlink" Target="https://www.baseballmusings.com/cgi-bin/PlayerInfo.py?PlayerID=372&amp;StartDate=07%2F09%2F1990&amp;EndDate=07%2F15%2F1990&amp;GameType=all&amp;PlayedFor=0&amp;PlayedVs=0&amp;Park=0" TargetMode="External"/><Relationship Id="rId59" Type="http://schemas.openxmlformats.org/officeDocument/2006/relationships/hyperlink" Target="https://www.baseballmusings.com/cgi-bin/PitcherInfo.py?PlayerID=100095&amp;StartDate=07%2F09%2F1990&amp;EndDate=07%2F15%2F1990&amp;GameType=all&amp;PlayedFor=0&amp;PlayedVs=0&amp;Park=0" TargetMode="External"/><Relationship Id="rId67" Type="http://schemas.openxmlformats.org/officeDocument/2006/relationships/hyperlink" Target="https://www.baseballmusings.com/cgi-bin/PitcherInfo.py?PlayerID=100346&amp;StartDate=07%2F09%2F1990&amp;EndDate=07%2F15%2F1990&amp;GameType=all&amp;PlayedFor=0&amp;PlayedVs=0&amp;Park=0" TargetMode="External"/><Relationship Id="rId20" Type="http://schemas.openxmlformats.org/officeDocument/2006/relationships/hyperlink" Target="https://www.baseballmusings.com/cgi-bin/PlayerInfo.py?PlayerID=100419&amp;StartDate=07%2F09%2F1990&amp;EndDate=07%2F15%2F1990&amp;GameType=all&amp;PlayedFor=0&amp;PlayedVs=0&amp;Park=0" TargetMode="External"/><Relationship Id="rId41" Type="http://schemas.openxmlformats.org/officeDocument/2006/relationships/hyperlink" Target="https://www.baseballmusings.com/cgi-bin/PlayerInfo.py?PlayerID=100554&amp;StartDate=07%2F09%2F1990&amp;EndDate=07%2F15%2F1990&amp;GameType=all&amp;PlayedFor=0&amp;PlayedVs=0&amp;Park=0" TargetMode="External"/><Relationship Id="rId54" Type="http://schemas.openxmlformats.org/officeDocument/2006/relationships/hyperlink" Target="https://www.baseballmusings.com/cgi-bin/PlayerInfo.py?PlayerID=100515&amp;StartDate=07%2F09%2F1990&amp;EndDate=07%2F15%2F1990&amp;GameType=all&amp;PlayedFor=0&amp;PlayedVs=0&amp;Park=0" TargetMode="External"/><Relationship Id="rId62" Type="http://schemas.openxmlformats.org/officeDocument/2006/relationships/hyperlink" Target="https://www.baseballmusings.com/cgi-bin/PitcherInfo.py?PlayerID=100746&amp;StartDate=07%2F09%2F1990&amp;EndDate=07%2F15%2F1990&amp;GameType=all&amp;PlayedFor=0&amp;PlayedVs=0&amp;Park=0" TargetMode="External"/><Relationship Id="rId70" Type="http://schemas.openxmlformats.org/officeDocument/2006/relationships/hyperlink" Target="https://www.baseballmusings.com/cgi-bin/PitcherInfo.py?PlayerID=100056&amp;StartDate=07%2F09%2F1990&amp;EndDate=07%2F15%2F1990&amp;GameType=all&amp;PlayedFor=0&amp;PlayedVs=0&amp;Park=0" TargetMode="External"/><Relationship Id="rId75" Type="http://schemas.openxmlformats.org/officeDocument/2006/relationships/hyperlink" Target="https://www.baseballmusings.com/cgi-bin/PitcherInfo.py?PlayerID=100301&amp;StartDate=07%2F09%2F1990&amp;EndDate=07%2F15%2F1990&amp;GameType=all&amp;PlayedFor=0&amp;PlayedVs=0&amp;Park=0" TargetMode="External"/><Relationship Id="rId83" Type="http://schemas.openxmlformats.org/officeDocument/2006/relationships/hyperlink" Target="https://www.baseballmusings.com/cgi-bin/PitcherInfo.py?PlayerID=100403&amp;StartDate=07%2F09%2F1990&amp;EndDate=07%2F15%2F1990&amp;GameType=all&amp;PlayedFor=0&amp;PlayedVs=0&amp;Park=0" TargetMode="External"/><Relationship Id="rId88" Type="http://schemas.openxmlformats.org/officeDocument/2006/relationships/hyperlink" Target="https://www.baseballmusings.com/cgi-bin/PitcherInfo.py?PlayerID=100130&amp;StartDate=07%2F09%2F1990&amp;EndDate=07%2F15%2F1990&amp;GameType=all&amp;PlayedFor=0&amp;PlayedVs=0&amp;Park=0" TargetMode="External"/><Relationship Id="rId91" Type="http://schemas.openxmlformats.org/officeDocument/2006/relationships/hyperlink" Target="https://www.baseballmusings.com/cgi-bin/PitcherInfo.py?PlayerID=100324&amp;StartDate=07%2F09%2F1990&amp;EndDate=07%2F15%2F1990&amp;GameType=all&amp;PlayedFor=0&amp;PlayedVs=0&amp;Park=0" TargetMode="External"/><Relationship Id="rId96" Type="http://schemas.openxmlformats.org/officeDocument/2006/relationships/hyperlink" Target="https://www.baseballmusings.com/cgi-bin/PitcherInfo.py?PlayerID=874&amp;StartDate=07%2F09%2F1990&amp;EndDate=07%2F15%2F1990&amp;GameType=all&amp;PlayedFor=0&amp;PlayedVs=0&amp;Park=0" TargetMode="External"/><Relationship Id="rId1" Type="http://schemas.openxmlformats.org/officeDocument/2006/relationships/hyperlink" Target="https://www.baseballmusings.com/cgi-bin/PlayerInfo.py?PlayerID=100796&amp;StartDate=07%2F09%2F1990&amp;EndDate=07%2F15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7%2F09%2F1990&amp;EndDate=07%2F15%2F1990&amp;GameType=all&amp;PlayedFor=0&amp;PlayedVs=0&amp;Park=0" TargetMode="External"/><Relationship Id="rId15" Type="http://schemas.openxmlformats.org/officeDocument/2006/relationships/hyperlink" Target="https://www.baseballmusings.com/cgi-bin/PlayerInfo.py?PlayerID=100757&amp;StartDate=07%2F09%2F1990&amp;EndDate=07%2F15%2F1990&amp;GameType=all&amp;PlayedFor=0&amp;PlayedVs=0&amp;Park=0" TargetMode="External"/><Relationship Id="rId23" Type="http://schemas.openxmlformats.org/officeDocument/2006/relationships/hyperlink" Target="https://www.baseballmusings.com/cgi-bin/PlayerInfo.py?PlayerID=87&amp;StartDate=07%2F09%2F1990&amp;EndDate=07%2F15%2F1990&amp;GameType=all&amp;PlayedFor=0&amp;PlayedVs=0&amp;Park=0" TargetMode="External"/><Relationship Id="rId28" Type="http://schemas.openxmlformats.org/officeDocument/2006/relationships/hyperlink" Target="https://www.baseballmusings.com/cgi-bin/PlayerInfo.py?PlayerID=293&amp;StartDate=07%2F09%2F1990&amp;EndDate=07%2F15%2F1990&amp;GameType=all&amp;PlayedFor=0&amp;PlayedVs=0&amp;Park=0" TargetMode="External"/><Relationship Id="rId36" Type="http://schemas.openxmlformats.org/officeDocument/2006/relationships/hyperlink" Target="https://www.baseballmusings.com/cgi-bin/PlayerInfo.py?PlayerID=100101&amp;StartDate=07%2F09%2F1990&amp;EndDate=07%2F15%2F1990&amp;GameType=all&amp;PlayedFor=0&amp;PlayedVs=0&amp;Park=0" TargetMode="External"/><Relationship Id="rId49" Type="http://schemas.openxmlformats.org/officeDocument/2006/relationships/hyperlink" Target="https://www.baseballmusings.com/cgi-bin/PlayerInfo.py?PlayerID=100520&amp;StartDate=07%2F09%2F1990&amp;EndDate=07%2F15%2F1990&amp;GameType=all&amp;PlayedFor=0&amp;PlayedVs=0&amp;Park=0" TargetMode="External"/><Relationship Id="rId57" Type="http://schemas.openxmlformats.org/officeDocument/2006/relationships/hyperlink" Target="https://www.baseballmusings.com/cgi-bin/PitcherInfo.py?PlayerID=100662&amp;StartDate=07%2F09%2F1990&amp;EndDate=07%2F15%2F1990&amp;GameType=all&amp;PlayedFor=0&amp;PlayedVs=0&amp;Park=0" TargetMode="External"/><Relationship Id="rId10" Type="http://schemas.openxmlformats.org/officeDocument/2006/relationships/hyperlink" Target="https://www.baseballmusings.com/cgi-bin/PlayerInfo.py?PlayerID=100079&amp;StartDate=07%2F09%2F1990&amp;EndDate=07%2F15%2F1990&amp;GameType=all&amp;PlayedFor=0&amp;PlayedVs=0&amp;Park=0" TargetMode="External"/><Relationship Id="rId31" Type="http://schemas.openxmlformats.org/officeDocument/2006/relationships/hyperlink" Target="https://www.baseballmusings.com/cgi-bin/PlayerInfo.py?PlayerID=100480&amp;StartDate=07%2F09%2F1990&amp;EndDate=07%2F15%2F1990&amp;GameType=all&amp;PlayedFor=0&amp;PlayedVs=0&amp;Park=0" TargetMode="External"/><Relationship Id="rId44" Type="http://schemas.openxmlformats.org/officeDocument/2006/relationships/hyperlink" Target="https://www.baseballmusings.com/cgi-bin/PlayerInfo.py?PlayerID=100806&amp;StartDate=07%2F09%2F1990&amp;EndDate=07%2F15%2F1990&amp;GameType=all&amp;PlayedFor=0&amp;PlayedVs=0&amp;Park=0" TargetMode="External"/><Relationship Id="rId52" Type="http://schemas.openxmlformats.org/officeDocument/2006/relationships/hyperlink" Target="https://www.baseballmusings.com/cgi-bin/PlayerInfo.py?PlayerID=100433&amp;StartDate=07%2F09%2F1990&amp;EndDate=07%2F15%2F1990&amp;GameType=all&amp;PlayedFor=0&amp;PlayedVs=0&amp;Park=0" TargetMode="External"/><Relationship Id="rId60" Type="http://schemas.openxmlformats.org/officeDocument/2006/relationships/hyperlink" Target="https://www.baseballmusings.com/cgi-bin/PitcherInfo.py?PlayerID=100535&amp;StartDate=07%2F09%2F1990&amp;EndDate=07%2F15%2F1990&amp;GameType=all&amp;PlayedFor=0&amp;PlayedVs=0&amp;Park=0" TargetMode="External"/><Relationship Id="rId65" Type="http://schemas.openxmlformats.org/officeDocument/2006/relationships/hyperlink" Target="https://www.baseballmusings.com/cgi-bin/PitcherInfo.py?PlayerID=100704&amp;StartDate=07%2F09%2F1990&amp;EndDate=07%2F15%2F1990&amp;GameType=all&amp;PlayedFor=0&amp;PlayedVs=0&amp;Park=0" TargetMode="External"/><Relationship Id="rId73" Type="http://schemas.openxmlformats.org/officeDocument/2006/relationships/hyperlink" Target="https://www.baseballmusings.com/cgi-bin/PitcherInfo.py?PlayerID=100177&amp;StartDate=07%2F09%2F1990&amp;EndDate=07%2F15%2F1990&amp;GameType=all&amp;PlayedFor=0&amp;PlayedVs=0&amp;Park=0" TargetMode="External"/><Relationship Id="rId78" Type="http://schemas.openxmlformats.org/officeDocument/2006/relationships/hyperlink" Target="https://www.baseballmusings.com/cgi-bin/PitcherInfo.py?PlayerID=100648&amp;StartDate=07%2F09%2F1990&amp;EndDate=07%2F15%2F1990&amp;GameType=all&amp;PlayedFor=0&amp;PlayedVs=0&amp;Park=0" TargetMode="External"/><Relationship Id="rId81" Type="http://schemas.openxmlformats.org/officeDocument/2006/relationships/hyperlink" Target="https://www.baseballmusings.com/cgi-bin/PitcherInfo.py?PlayerID=100975&amp;StartDate=07%2F09%2F1990&amp;EndDate=07%2F15%2F1990&amp;GameType=all&amp;PlayedFor=0&amp;PlayedVs=0&amp;Park=0" TargetMode="External"/><Relationship Id="rId86" Type="http://schemas.openxmlformats.org/officeDocument/2006/relationships/hyperlink" Target="https://www.baseballmusings.com/cgi-bin/PitcherInfo.py?PlayerID=100794&amp;StartDate=07%2F09%2F1990&amp;EndDate=07%2F15%2F1990&amp;GameType=all&amp;PlayedFor=0&amp;PlayedVs=0&amp;Park=0" TargetMode="External"/><Relationship Id="rId94" Type="http://schemas.openxmlformats.org/officeDocument/2006/relationships/hyperlink" Target="https://www.baseballmusings.com/cgi-bin/PitcherInfo.py?PlayerID=100776&amp;StartDate=07%2F09%2F1990&amp;EndDate=07%2F15%2F1990&amp;GameType=all&amp;PlayedFor=0&amp;PlayedVs=0&amp;Park=0" TargetMode="External"/><Relationship Id="rId99" Type="http://schemas.openxmlformats.org/officeDocument/2006/relationships/hyperlink" Target="https://www.baseballmusings.com/cgi-bin/PlayerInfo.py?PlayerID=335&amp;StartDate=07%2F09%2F1990&amp;EndDate=07%2F15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7%2F09%2F1990&amp;EndDate=07%2F15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7%2F09%2F1990&amp;EndDate=07%2F15%2F1990&amp;GameType=all&amp;PlayedFor=0&amp;PlayedVs=0&amp;Park=0" TargetMode="External"/><Relationship Id="rId13" Type="http://schemas.openxmlformats.org/officeDocument/2006/relationships/hyperlink" Target="https://www.baseballmusings.com/cgi-bin/PlayerInfo.py?PlayerID=100193&amp;StartDate=07%2F09%2F1990&amp;EndDate=07%2F15%2F1990&amp;GameType=all&amp;PlayedFor=0&amp;PlayedVs=0&amp;Park=0" TargetMode="External"/><Relationship Id="rId18" Type="http://schemas.openxmlformats.org/officeDocument/2006/relationships/hyperlink" Target="https://www.baseballmusings.com/cgi-bin/PlayerInfo.py?PlayerID=100352&amp;StartDate=07%2F09%2F1990&amp;EndDate=07%2F15%2F1990&amp;GameType=all&amp;PlayedFor=0&amp;PlayedVs=0&amp;Park=0" TargetMode="External"/><Relationship Id="rId39" Type="http://schemas.openxmlformats.org/officeDocument/2006/relationships/hyperlink" Target="https://www.baseballmusings.com/cgi-bin/PlayerInfo.py?PlayerID=100091&amp;StartDate=07%2F09%2F1990&amp;EndDate=07%2F15%2F1990&amp;GameType=all&amp;PlayedFor=0&amp;PlayedVs=0&amp;Park=0" TargetMode="External"/><Relationship Id="rId34" Type="http://schemas.openxmlformats.org/officeDocument/2006/relationships/hyperlink" Target="https://www.baseballmusings.com/cgi-bin/PlayerInfo.py?PlayerID=100577&amp;StartDate=07%2F09%2F1990&amp;EndDate=07%2F15%2F1990&amp;GameType=all&amp;PlayedFor=0&amp;PlayedVs=0&amp;Park=0" TargetMode="External"/><Relationship Id="rId50" Type="http://schemas.openxmlformats.org/officeDocument/2006/relationships/hyperlink" Target="https://www.baseballmusings.com/cgi-bin/PlayerInfo.py?PlayerID=100652&amp;StartDate=07%2F09%2F1990&amp;EndDate=07%2F15%2F1990&amp;GameType=all&amp;PlayedFor=0&amp;PlayedVs=0&amp;Park=0" TargetMode="External"/><Relationship Id="rId55" Type="http://schemas.openxmlformats.org/officeDocument/2006/relationships/hyperlink" Target="https://www.baseballmusings.com/cgi-bin/PlayerInfo.py?PlayerID=100170&amp;StartDate=07%2F09%2F1990&amp;EndDate=07%2F15%2F1990&amp;GameType=all&amp;PlayedFor=0&amp;PlayedVs=0&amp;Park=0" TargetMode="External"/><Relationship Id="rId76" Type="http://schemas.openxmlformats.org/officeDocument/2006/relationships/hyperlink" Target="https://www.baseballmusings.com/cgi-bin/PitcherInfo.py?PlayerID=100020&amp;StartDate=07%2F09%2F1990&amp;EndDate=07%2F15%2F1990&amp;GameType=all&amp;PlayedFor=0&amp;PlayedVs=0&amp;Park=0" TargetMode="External"/><Relationship Id="rId97" Type="http://schemas.openxmlformats.org/officeDocument/2006/relationships/hyperlink" Target="https://www.baseballmusings.com/cgi-bin/PitcherInfo.py?PlayerID=100644&amp;StartDate=07%2F09%2F1990&amp;EndDate=07%2F15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7%2F09%2F1990&amp;EndDate=07%2F15%2F1990&amp;GameType=all&amp;PlayedFor=0&amp;PlayedVs=0&amp;Park=0" TargetMode="External"/><Relationship Id="rId71" Type="http://schemas.openxmlformats.org/officeDocument/2006/relationships/hyperlink" Target="https://www.baseballmusings.com/cgi-bin/PitcherInfo.py?PlayerID=100261&amp;StartDate=07%2F09%2F1990&amp;EndDate=07%2F15%2F1990&amp;GameType=all&amp;PlayedFor=0&amp;PlayedVs=0&amp;Park=0" TargetMode="External"/><Relationship Id="rId92" Type="http://schemas.openxmlformats.org/officeDocument/2006/relationships/hyperlink" Target="https://www.baseballmusings.com/cgi-bin/PitcherInfo.py?PlayerID=100445&amp;StartDate=07%2F09%2F1990&amp;EndDate=07%2F15%2F1990&amp;GameType=all&amp;PlayedFor=0&amp;PlayedVs=0&amp;Park=0" TargetMode="External"/><Relationship Id="rId2" Type="http://schemas.openxmlformats.org/officeDocument/2006/relationships/hyperlink" Target="https://www.baseballmusings.com/cgi-bin/PlayerInfo.py?PlayerID=100683&amp;StartDate=07%2F09%2F1990&amp;EndDate=07%2F15%2F1990&amp;GameType=all&amp;PlayedFor=0&amp;PlayedVs=0&amp;Park=0" TargetMode="External"/><Relationship Id="rId29" Type="http://schemas.openxmlformats.org/officeDocument/2006/relationships/hyperlink" Target="https://www.baseballmusings.com/cgi-bin/PlayerInfo.py?PlayerID=100191&amp;StartDate=07%2F09%2F1990&amp;EndDate=07%2F15%2F1990&amp;GameType=all&amp;PlayedFor=0&amp;PlayedVs=0&amp;Park=0" TargetMode="External"/><Relationship Id="rId24" Type="http://schemas.openxmlformats.org/officeDocument/2006/relationships/hyperlink" Target="https://www.baseballmusings.com/cgi-bin/PlayerInfo.py?PlayerID=100714&amp;StartDate=07%2F09%2F1990&amp;EndDate=07%2F15%2F1990&amp;GameType=all&amp;PlayedFor=0&amp;PlayedVs=0&amp;Park=0" TargetMode="External"/><Relationship Id="rId40" Type="http://schemas.openxmlformats.org/officeDocument/2006/relationships/hyperlink" Target="https://www.baseballmusings.com/cgi-bin/PlayerInfo.py?PlayerID=100069&amp;StartDate=07%2F09%2F1990&amp;EndDate=07%2F15%2F1990&amp;GameType=all&amp;PlayedFor=0&amp;PlayedVs=0&amp;Park=0" TargetMode="External"/><Relationship Id="rId45" Type="http://schemas.openxmlformats.org/officeDocument/2006/relationships/hyperlink" Target="https://www.baseballmusings.com/cgi-bin/PlayerInfo.py?PlayerID=100564&amp;StartDate=07%2F09%2F1990&amp;EndDate=07%2F15%2F1990&amp;GameType=all&amp;PlayedFor=0&amp;PlayedVs=0&amp;Park=0" TargetMode="External"/><Relationship Id="rId66" Type="http://schemas.openxmlformats.org/officeDocument/2006/relationships/hyperlink" Target="https://www.baseballmusings.com/cgi-bin/PitcherInfo.py?PlayerID=100989&amp;StartDate=07%2F09%2F1990&amp;EndDate=07%2F15%2F1990&amp;GameType=all&amp;PlayedFor=0&amp;PlayedVs=0&amp;Park=0" TargetMode="External"/><Relationship Id="rId87" Type="http://schemas.openxmlformats.org/officeDocument/2006/relationships/hyperlink" Target="https://www.baseballmusings.com/cgi-bin/PitcherInfo.py?PlayerID=1319&amp;StartDate=07%2F09%2F1990&amp;EndDate=07%2F15%2F1990&amp;GameType=all&amp;PlayedFor=0&amp;PlayedVs=0&amp;Park=0" TargetMode="External"/><Relationship Id="rId61" Type="http://schemas.openxmlformats.org/officeDocument/2006/relationships/hyperlink" Target="https://www.baseballmusings.com/cgi-bin/PitcherInfo.py?PlayerID=100812&amp;StartDate=07%2F09%2F1990&amp;EndDate=07%2F15%2F1990&amp;GameType=all&amp;PlayedFor=0&amp;PlayedVs=0&amp;Park=0" TargetMode="External"/><Relationship Id="rId82" Type="http://schemas.openxmlformats.org/officeDocument/2006/relationships/hyperlink" Target="https://www.baseballmusings.com/cgi-bin/PitcherInfo.py?PlayerID=101035&amp;StartDate=07%2F09%2F1990&amp;EndDate=07%2F15%2F1990&amp;GameType=all&amp;PlayedFor=0&amp;PlayedVs=0&amp;Park=0" TargetMode="External"/><Relationship Id="rId19" Type="http://schemas.openxmlformats.org/officeDocument/2006/relationships/hyperlink" Target="https://www.baseballmusings.com/cgi-bin/PlayerInfo.py?PlayerID=100654&amp;StartDate=07%2F09%2F1990&amp;EndDate=07%2F15%2F1990&amp;GameType=all&amp;PlayedFor=0&amp;PlayedVs=0&amp;Park=0" TargetMode="External"/><Relationship Id="rId14" Type="http://schemas.openxmlformats.org/officeDocument/2006/relationships/hyperlink" Target="https://www.baseballmusings.com/cgi-bin/PlayerInfo.py?PlayerID=100140&amp;StartDate=07%2F09%2F1990&amp;EndDate=07%2F15%2F1990&amp;GameType=all&amp;PlayedFor=0&amp;PlayedVs=0&amp;Park=0" TargetMode="External"/><Relationship Id="rId30" Type="http://schemas.openxmlformats.org/officeDocument/2006/relationships/hyperlink" Target="https://www.baseballmusings.com/cgi-bin/PlayerInfo.py?PlayerID=100239&amp;StartDate=07%2F09%2F1990&amp;EndDate=07%2F15%2F1990&amp;GameType=all&amp;PlayedFor=0&amp;PlayedVs=0&amp;Park=0" TargetMode="External"/><Relationship Id="rId35" Type="http://schemas.openxmlformats.org/officeDocument/2006/relationships/hyperlink" Target="https://www.baseballmusings.com/cgi-bin/PlayerInfo.py?PlayerID=302&amp;StartDate=07%2F09%2F1990&amp;EndDate=07%2F15%2F1990&amp;GameType=all&amp;PlayedFor=0&amp;PlayedVs=0&amp;Park=0" TargetMode="External"/><Relationship Id="rId56" Type="http://schemas.openxmlformats.org/officeDocument/2006/relationships/hyperlink" Target="https://www.baseballmusings.com/cgi-bin/PitcherInfo.py?PlayerID=100313&amp;StartDate=07%2F09%2F1990&amp;EndDate=07%2F15%2F1990&amp;GameType=all&amp;PlayedFor=0&amp;PlayedVs=0&amp;Park=0" TargetMode="External"/><Relationship Id="rId77" Type="http://schemas.openxmlformats.org/officeDocument/2006/relationships/hyperlink" Target="https://www.baseballmusings.com/cgi-bin/PitcherInfo.py?PlayerID=100622&amp;StartDate=07%2F09%2F1990&amp;EndDate=07%2F15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7%2F09%2F1990&amp;EndDate=07%2F15%2F1990&amp;GameType=all&amp;PlayedFor=0&amp;PlayedVs=0&amp;Park=0" TargetMode="External"/><Relationship Id="rId51" Type="http://schemas.openxmlformats.org/officeDocument/2006/relationships/hyperlink" Target="https://www.baseballmusings.com/cgi-bin/PlayerInfo.py?PlayerID=100210&amp;StartDate=07%2F09%2F1990&amp;EndDate=07%2F15%2F1990&amp;GameType=all&amp;PlayedFor=0&amp;PlayedVs=0&amp;Park=0" TargetMode="External"/><Relationship Id="rId72" Type="http://schemas.openxmlformats.org/officeDocument/2006/relationships/hyperlink" Target="https://www.baseballmusings.com/cgi-bin/PitcherInfo.py?PlayerID=100425&amp;StartDate=07%2F09%2F1990&amp;EndDate=07%2F15%2F1990&amp;GameType=all&amp;PlayedFor=0&amp;PlayedVs=0&amp;Park=0" TargetMode="External"/><Relationship Id="rId93" Type="http://schemas.openxmlformats.org/officeDocument/2006/relationships/hyperlink" Target="https://www.baseballmusings.com/cgi-bin/PitcherInfo.py?PlayerID=100327&amp;StartDate=07%2F09%2F1990&amp;EndDate=07%2F15%2F1990&amp;GameType=all&amp;PlayedFor=0&amp;PlayedVs=0&amp;Park=0" TargetMode="External"/><Relationship Id="rId98" Type="http://schemas.openxmlformats.org/officeDocument/2006/relationships/hyperlink" Target="https://www.baseballmusings.com/cgi-bin/PitcherInfo.py?PlayerID=100315&amp;StartDate=07%2F09%2F1990&amp;EndDate=07%2F15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topLeftCell="BE29" zoomScale="93" workbookViewId="0">
      <selection activeCell="CD16" sqref="CD16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70" t="s">
        <v>145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D2" s="70" t="s">
        <v>146</v>
      </c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G2" s="70" t="s">
        <v>147</v>
      </c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4" spans="1:86" x14ac:dyDescent="0.3">
      <c r="A4" s="2" t="s">
        <v>128</v>
      </c>
      <c r="B4" s="2"/>
      <c r="AC4" s="21"/>
      <c r="AD4" s="4" t="s">
        <v>149</v>
      </c>
      <c r="AE4" s="4"/>
      <c r="BF4" s="21"/>
      <c r="BG4" s="4" t="s">
        <v>131</v>
      </c>
      <c r="BH4" s="4"/>
    </row>
    <row r="5" spans="1:86" x14ac:dyDescent="0.3">
      <c r="A5" s="5"/>
      <c r="B5" s="5"/>
      <c r="C5" s="4" t="s">
        <v>92</v>
      </c>
      <c r="D5" s="4" t="s">
        <v>93</v>
      </c>
      <c r="E5" s="4" t="s">
        <v>94</v>
      </c>
      <c r="F5" s="4" t="s">
        <v>90</v>
      </c>
      <c r="G5" s="4" t="s">
        <v>88</v>
      </c>
      <c r="H5" s="4" t="s">
        <v>95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96</v>
      </c>
      <c r="N5" s="4" t="s">
        <v>97</v>
      </c>
      <c r="O5" s="4" t="s">
        <v>98</v>
      </c>
      <c r="P5" s="4" t="s">
        <v>99</v>
      </c>
      <c r="Q5" s="4" t="s">
        <v>3</v>
      </c>
      <c r="R5" s="4" t="s">
        <v>100</v>
      </c>
      <c r="S5" s="4" t="s">
        <v>101</v>
      </c>
      <c r="T5" s="4" t="s">
        <v>102</v>
      </c>
      <c r="U5" s="4" t="s">
        <v>103</v>
      </c>
      <c r="V5" s="4" t="s">
        <v>104</v>
      </c>
      <c r="W5" s="6" t="s">
        <v>0</v>
      </c>
      <c r="X5" s="6" t="s">
        <v>105</v>
      </c>
      <c r="Y5" s="6" t="s">
        <v>106</v>
      </c>
      <c r="Z5" s="4"/>
      <c r="AA5" s="4"/>
      <c r="AC5" s="21"/>
      <c r="AF5" s="4" t="s">
        <v>92</v>
      </c>
      <c r="AG5" s="4" t="s">
        <v>93</v>
      </c>
      <c r="AH5" s="4" t="s">
        <v>94</v>
      </c>
      <c r="AI5" s="4" t="s">
        <v>90</v>
      </c>
      <c r="AJ5" s="4" t="s">
        <v>88</v>
      </c>
      <c r="AK5" s="4" t="s">
        <v>95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96</v>
      </c>
      <c r="AQ5" s="4" t="s">
        <v>97</v>
      </c>
      <c r="AR5" s="4" t="s">
        <v>98</v>
      </c>
      <c r="AS5" s="4" t="s">
        <v>99</v>
      </c>
      <c r="AT5" s="4" t="s">
        <v>3</v>
      </c>
      <c r="AU5" s="4" t="s">
        <v>100</v>
      </c>
      <c r="AV5" s="4" t="s">
        <v>101</v>
      </c>
      <c r="AW5" s="4" t="s">
        <v>102</v>
      </c>
      <c r="AX5" s="4" t="s">
        <v>103</v>
      </c>
      <c r="AY5" s="4" t="s">
        <v>104</v>
      </c>
      <c r="AZ5" s="4" t="s">
        <v>0</v>
      </c>
      <c r="BA5" s="4" t="s">
        <v>105</v>
      </c>
      <c r="BB5" s="4" t="s">
        <v>106</v>
      </c>
      <c r="BF5" s="21"/>
      <c r="BI5" s="4" t="s">
        <v>92</v>
      </c>
      <c r="BJ5" s="4" t="s">
        <v>93</v>
      </c>
      <c r="BK5" s="4" t="s">
        <v>94</v>
      </c>
      <c r="BL5" s="4" t="s">
        <v>90</v>
      </c>
      <c r="BM5" s="4" t="s">
        <v>88</v>
      </c>
      <c r="BN5" s="4" t="s">
        <v>95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96</v>
      </c>
      <c r="BT5" s="4" t="s">
        <v>97</v>
      </c>
      <c r="BU5" s="4" t="s">
        <v>98</v>
      </c>
      <c r="BV5" s="4" t="s">
        <v>99</v>
      </c>
      <c r="BW5" s="4" t="s">
        <v>3</v>
      </c>
      <c r="BX5" s="4" t="s">
        <v>100</v>
      </c>
      <c r="BY5" s="4" t="s">
        <v>101</v>
      </c>
      <c r="BZ5" s="4" t="s">
        <v>102</v>
      </c>
      <c r="CA5" s="4" t="s">
        <v>103</v>
      </c>
      <c r="CB5" s="4" t="s">
        <v>104</v>
      </c>
      <c r="CC5" s="4" t="s">
        <v>0</v>
      </c>
      <c r="CD5" s="4" t="s">
        <v>105</v>
      </c>
      <c r="CE5" s="4" t="s">
        <v>106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2</v>
      </c>
      <c r="E6" s="26">
        <v>2</v>
      </c>
      <c r="F6" s="26">
        <v>9</v>
      </c>
      <c r="G6" s="26">
        <v>2</v>
      </c>
      <c r="H6" s="26">
        <v>3</v>
      </c>
      <c r="I6" s="26">
        <v>1</v>
      </c>
      <c r="J6" s="26">
        <v>0</v>
      </c>
      <c r="K6" s="26">
        <v>1</v>
      </c>
      <c r="L6" s="26">
        <v>2</v>
      </c>
      <c r="M6" s="26">
        <v>0</v>
      </c>
      <c r="N6" s="26">
        <v>0</v>
      </c>
      <c r="O6" s="26">
        <v>0</v>
      </c>
      <c r="P6" s="26">
        <v>2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7">
        <v>0.33300000000000002</v>
      </c>
      <c r="X6" s="27">
        <v>0.33300000000000002</v>
      </c>
      <c r="Y6" s="27">
        <v>0.77800000000000002</v>
      </c>
      <c r="AC6" s="21"/>
      <c r="AD6" s="9" t="s">
        <v>8</v>
      </c>
      <c r="AE6" s="1" t="s">
        <v>151</v>
      </c>
      <c r="AF6" s="23" t="s">
        <v>151</v>
      </c>
      <c r="AG6" s="26">
        <v>5</v>
      </c>
      <c r="AH6" s="26">
        <v>4</v>
      </c>
      <c r="AI6" s="26">
        <v>15</v>
      </c>
      <c r="AJ6" s="26">
        <v>5</v>
      </c>
      <c r="AK6" s="26">
        <v>3</v>
      </c>
      <c r="AL6" s="26">
        <v>1</v>
      </c>
      <c r="AM6" s="26">
        <v>0</v>
      </c>
      <c r="AN6" s="26">
        <v>0</v>
      </c>
      <c r="AO6" s="26">
        <v>2</v>
      </c>
      <c r="AP6" s="26">
        <v>4</v>
      </c>
      <c r="AQ6" s="26">
        <v>0</v>
      </c>
      <c r="AR6" s="26">
        <v>0</v>
      </c>
      <c r="AS6" s="26">
        <v>2</v>
      </c>
      <c r="AT6" s="26">
        <v>1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0.2</v>
      </c>
      <c r="BA6" s="27">
        <v>0.36799999999999999</v>
      </c>
      <c r="BB6" s="27">
        <v>0.26700000000000002</v>
      </c>
      <c r="BF6" s="21"/>
      <c r="BG6" s="9" t="s">
        <v>8</v>
      </c>
      <c r="BH6" s="1" t="s">
        <v>179</v>
      </c>
      <c r="BI6" s="23" t="s">
        <v>179</v>
      </c>
      <c r="BJ6" s="26">
        <v>3</v>
      </c>
      <c r="BK6" s="26">
        <v>3</v>
      </c>
      <c r="BL6" s="26">
        <v>14</v>
      </c>
      <c r="BM6" s="26">
        <v>1</v>
      </c>
      <c r="BN6" s="26">
        <v>5</v>
      </c>
      <c r="BO6" s="26">
        <v>1</v>
      </c>
      <c r="BP6" s="26">
        <v>0</v>
      </c>
      <c r="BQ6" s="26">
        <v>0</v>
      </c>
      <c r="BR6" s="26">
        <v>1</v>
      </c>
      <c r="BS6" s="26">
        <v>0</v>
      </c>
      <c r="BT6" s="26">
        <v>0</v>
      </c>
      <c r="BU6" s="26">
        <v>0</v>
      </c>
      <c r="BV6" s="26">
        <v>1</v>
      </c>
      <c r="BW6" s="26">
        <v>0</v>
      </c>
      <c r="BX6" s="26">
        <v>0</v>
      </c>
      <c r="BY6" s="26">
        <v>0</v>
      </c>
      <c r="BZ6" s="26">
        <v>0</v>
      </c>
      <c r="CA6" s="26">
        <v>1</v>
      </c>
      <c r="CB6" s="26">
        <v>0</v>
      </c>
      <c r="CC6" s="27">
        <v>0.35699999999999998</v>
      </c>
      <c r="CD6" s="27">
        <v>0.35699999999999998</v>
      </c>
      <c r="CE6" s="27">
        <v>0.42899999999999999</v>
      </c>
    </row>
    <row r="7" spans="1:86" x14ac:dyDescent="0.3">
      <c r="A7" s="7" t="s">
        <v>10</v>
      </c>
      <c r="B7" s="1" t="s">
        <v>56</v>
      </c>
      <c r="C7" s="23" t="s">
        <v>56</v>
      </c>
      <c r="D7" s="26">
        <v>4</v>
      </c>
      <c r="E7" s="26">
        <v>4</v>
      </c>
      <c r="F7" s="26">
        <v>16</v>
      </c>
      <c r="G7" s="26">
        <v>4</v>
      </c>
      <c r="H7" s="26">
        <v>7</v>
      </c>
      <c r="I7" s="26">
        <v>1</v>
      </c>
      <c r="J7" s="26">
        <v>0</v>
      </c>
      <c r="K7" s="26">
        <v>0</v>
      </c>
      <c r="L7" s="26">
        <v>3</v>
      </c>
      <c r="M7" s="26">
        <v>1</v>
      </c>
      <c r="N7" s="26">
        <v>0</v>
      </c>
      <c r="O7" s="26">
        <v>0</v>
      </c>
      <c r="P7" s="26">
        <v>1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7">
        <v>0.438</v>
      </c>
      <c r="X7" s="27">
        <v>0.47099999999999997</v>
      </c>
      <c r="Y7" s="27">
        <v>0.5</v>
      </c>
      <c r="AC7" s="21"/>
      <c r="AD7" s="9" t="s">
        <v>10</v>
      </c>
      <c r="AE7" s="1" t="s">
        <v>11</v>
      </c>
      <c r="AF7" s="23" t="s">
        <v>11</v>
      </c>
      <c r="AG7" s="26">
        <v>4</v>
      </c>
      <c r="AH7" s="26">
        <v>4</v>
      </c>
      <c r="AI7" s="26">
        <v>14</v>
      </c>
      <c r="AJ7" s="26">
        <v>3</v>
      </c>
      <c r="AK7" s="26">
        <v>5</v>
      </c>
      <c r="AL7" s="26">
        <v>1</v>
      </c>
      <c r="AM7" s="26">
        <v>0</v>
      </c>
      <c r="AN7" s="26">
        <v>0</v>
      </c>
      <c r="AO7" s="26">
        <v>1</v>
      </c>
      <c r="AP7" s="26">
        <v>3</v>
      </c>
      <c r="AQ7" s="26">
        <v>0</v>
      </c>
      <c r="AR7" s="26">
        <v>0</v>
      </c>
      <c r="AS7" s="26">
        <v>3</v>
      </c>
      <c r="AT7" s="26">
        <v>1</v>
      </c>
      <c r="AU7" s="26">
        <v>0</v>
      </c>
      <c r="AV7" s="26">
        <v>0</v>
      </c>
      <c r="AW7" s="26">
        <v>0</v>
      </c>
      <c r="AX7" s="26">
        <v>1</v>
      </c>
      <c r="AY7" s="26">
        <v>0</v>
      </c>
      <c r="AZ7" s="27">
        <v>0.35699999999999998</v>
      </c>
      <c r="BA7" s="27">
        <v>0.47099999999999997</v>
      </c>
      <c r="BB7" s="27">
        <v>0.42899999999999999</v>
      </c>
      <c r="BF7" s="21"/>
      <c r="BG7" s="9" t="s">
        <v>10</v>
      </c>
      <c r="BH7" s="1" t="s">
        <v>57</v>
      </c>
      <c r="BI7" s="23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7"/>
      <c r="CD7" s="27"/>
      <c r="CE7" s="27"/>
    </row>
    <row r="8" spans="1:86" x14ac:dyDescent="0.3">
      <c r="A8" s="7" t="s">
        <v>13</v>
      </c>
      <c r="B8" s="1" t="s">
        <v>15</v>
      </c>
      <c r="C8" s="23" t="s">
        <v>15</v>
      </c>
      <c r="D8" s="26">
        <v>4</v>
      </c>
      <c r="E8" s="26">
        <v>4</v>
      </c>
      <c r="F8" s="26">
        <v>13</v>
      </c>
      <c r="G8" s="26">
        <v>2</v>
      </c>
      <c r="H8" s="26">
        <v>4</v>
      </c>
      <c r="I8" s="26">
        <v>2</v>
      </c>
      <c r="J8" s="26">
        <v>0</v>
      </c>
      <c r="K8" s="26">
        <v>0</v>
      </c>
      <c r="L8" s="26">
        <v>3</v>
      </c>
      <c r="M8" s="26">
        <v>3</v>
      </c>
      <c r="N8" s="26">
        <v>0</v>
      </c>
      <c r="O8" s="26">
        <v>0</v>
      </c>
      <c r="P8" s="26">
        <v>1</v>
      </c>
      <c r="Q8" s="26">
        <v>2</v>
      </c>
      <c r="R8" s="26">
        <v>0</v>
      </c>
      <c r="S8" s="26">
        <v>1</v>
      </c>
      <c r="T8" s="26">
        <v>1</v>
      </c>
      <c r="U8" s="26">
        <v>1</v>
      </c>
      <c r="V8" s="26">
        <v>0</v>
      </c>
      <c r="W8" s="27">
        <v>0.308</v>
      </c>
      <c r="X8" s="27">
        <v>0.41199999999999998</v>
      </c>
      <c r="Y8" s="27">
        <v>0.46200000000000002</v>
      </c>
      <c r="AC8" s="21"/>
      <c r="AD8" s="9" t="s">
        <v>13</v>
      </c>
      <c r="AE8" s="1" t="s">
        <v>58</v>
      </c>
      <c r="AF8" s="23" t="s">
        <v>58</v>
      </c>
      <c r="AG8" s="26">
        <v>4</v>
      </c>
      <c r="AH8" s="26">
        <v>4</v>
      </c>
      <c r="AI8" s="26">
        <v>15</v>
      </c>
      <c r="AJ8" s="26">
        <v>5</v>
      </c>
      <c r="AK8" s="26">
        <v>6</v>
      </c>
      <c r="AL8" s="26">
        <v>2</v>
      </c>
      <c r="AM8" s="26">
        <v>0</v>
      </c>
      <c r="AN8" s="26">
        <v>0</v>
      </c>
      <c r="AO8" s="26">
        <v>0</v>
      </c>
      <c r="AP8" s="26">
        <v>4</v>
      </c>
      <c r="AQ8" s="26">
        <v>0</v>
      </c>
      <c r="AR8" s="26">
        <v>0</v>
      </c>
      <c r="AS8" s="26">
        <v>2</v>
      </c>
      <c r="AT8" s="26">
        <v>2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7">
        <v>0.4</v>
      </c>
      <c r="BA8" s="27">
        <v>0.52600000000000002</v>
      </c>
      <c r="BB8" s="27">
        <v>0.53300000000000003</v>
      </c>
      <c r="BF8" s="21"/>
      <c r="BG8" s="9" t="s">
        <v>13</v>
      </c>
      <c r="BH8" s="1" t="s">
        <v>64</v>
      </c>
      <c r="BI8" s="23" t="s">
        <v>64</v>
      </c>
      <c r="BJ8" s="26">
        <v>4</v>
      </c>
      <c r="BK8" s="26">
        <v>4</v>
      </c>
      <c r="BL8" s="26">
        <v>17</v>
      </c>
      <c r="BM8" s="26">
        <v>1</v>
      </c>
      <c r="BN8" s="26">
        <v>6</v>
      </c>
      <c r="BO8" s="26">
        <v>2</v>
      </c>
      <c r="BP8" s="26">
        <v>0</v>
      </c>
      <c r="BQ8" s="26">
        <v>0</v>
      </c>
      <c r="BR8" s="26">
        <v>0</v>
      </c>
      <c r="BS8" s="26">
        <v>1</v>
      </c>
      <c r="BT8" s="26">
        <v>0</v>
      </c>
      <c r="BU8" s="26">
        <v>0</v>
      </c>
      <c r="BV8" s="26">
        <v>1</v>
      </c>
      <c r="BW8" s="26">
        <v>0</v>
      </c>
      <c r="BX8" s="26">
        <v>0</v>
      </c>
      <c r="BY8" s="26">
        <v>0</v>
      </c>
      <c r="BZ8" s="26">
        <v>0</v>
      </c>
      <c r="CA8" s="26">
        <v>2</v>
      </c>
      <c r="CB8" s="26">
        <v>0</v>
      </c>
      <c r="CC8" s="27">
        <v>0.35299999999999998</v>
      </c>
      <c r="CD8" s="27">
        <v>0.38900000000000001</v>
      </c>
      <c r="CE8" s="27">
        <v>0.47099999999999997</v>
      </c>
    </row>
    <row r="9" spans="1:86" x14ac:dyDescent="0.3">
      <c r="A9" s="7" t="s">
        <v>17</v>
      </c>
      <c r="B9" s="1" t="s">
        <v>158</v>
      </c>
      <c r="C9" s="23" t="s">
        <v>158</v>
      </c>
      <c r="D9" s="26">
        <v>5</v>
      </c>
      <c r="E9" s="26">
        <v>5</v>
      </c>
      <c r="F9" s="26">
        <v>22</v>
      </c>
      <c r="G9" s="26">
        <v>3</v>
      </c>
      <c r="H9" s="26">
        <v>8</v>
      </c>
      <c r="I9" s="26">
        <v>2</v>
      </c>
      <c r="J9" s="26">
        <v>0</v>
      </c>
      <c r="K9" s="26">
        <v>0</v>
      </c>
      <c r="L9" s="26">
        <v>0</v>
      </c>
      <c r="M9" s="26">
        <v>1</v>
      </c>
      <c r="N9" s="26">
        <v>0</v>
      </c>
      <c r="O9" s="26">
        <v>0</v>
      </c>
      <c r="P9" s="26">
        <v>1</v>
      </c>
      <c r="Q9" s="26">
        <v>1</v>
      </c>
      <c r="R9" s="26">
        <v>1</v>
      </c>
      <c r="S9" s="26">
        <v>1</v>
      </c>
      <c r="T9" s="26">
        <v>0</v>
      </c>
      <c r="U9" s="26">
        <v>1</v>
      </c>
      <c r="V9" s="26">
        <v>0</v>
      </c>
      <c r="W9" s="27">
        <v>0.36399999999999999</v>
      </c>
      <c r="X9" s="27">
        <v>0.39100000000000001</v>
      </c>
      <c r="Y9" s="27">
        <v>0.45500000000000002</v>
      </c>
      <c r="AC9" s="21"/>
      <c r="AD9" s="9" t="s">
        <v>17</v>
      </c>
      <c r="AE9" s="1" t="s">
        <v>18</v>
      </c>
      <c r="AF9" s="23" t="s">
        <v>18</v>
      </c>
      <c r="AG9" s="26">
        <v>3</v>
      </c>
      <c r="AH9" s="26">
        <v>2</v>
      </c>
      <c r="AI9" s="26">
        <v>10</v>
      </c>
      <c r="AJ9" s="26">
        <v>2</v>
      </c>
      <c r="AK9" s="26">
        <v>3</v>
      </c>
      <c r="AL9" s="26">
        <v>1</v>
      </c>
      <c r="AM9" s="26">
        <v>0</v>
      </c>
      <c r="AN9" s="26">
        <v>0</v>
      </c>
      <c r="AO9" s="26">
        <v>1</v>
      </c>
      <c r="AP9" s="26">
        <v>2</v>
      </c>
      <c r="AQ9" s="26">
        <v>0</v>
      </c>
      <c r="AR9" s="26">
        <v>0</v>
      </c>
      <c r="AS9" s="26">
        <v>0</v>
      </c>
      <c r="AT9" s="26">
        <v>0</v>
      </c>
      <c r="AU9" s="26">
        <v>1</v>
      </c>
      <c r="AV9" s="26">
        <v>0</v>
      </c>
      <c r="AW9" s="26">
        <v>0</v>
      </c>
      <c r="AX9" s="26">
        <v>1</v>
      </c>
      <c r="AY9" s="26">
        <v>0</v>
      </c>
      <c r="AZ9" s="27">
        <v>0.3</v>
      </c>
      <c r="BA9" s="27">
        <v>0.41699999999999998</v>
      </c>
      <c r="BB9" s="27">
        <v>0.4</v>
      </c>
      <c r="BF9" s="21"/>
      <c r="BG9" s="9" t="s">
        <v>17</v>
      </c>
      <c r="BH9" s="1" t="s">
        <v>59</v>
      </c>
      <c r="BI9" s="23" t="s">
        <v>59</v>
      </c>
      <c r="BJ9" s="26">
        <v>4</v>
      </c>
      <c r="BK9" s="26">
        <v>4</v>
      </c>
      <c r="BL9" s="26">
        <v>17</v>
      </c>
      <c r="BM9" s="26">
        <v>1</v>
      </c>
      <c r="BN9" s="26">
        <v>4</v>
      </c>
      <c r="BO9" s="26">
        <v>0</v>
      </c>
      <c r="BP9" s="26">
        <v>0</v>
      </c>
      <c r="BQ9" s="26">
        <v>0</v>
      </c>
      <c r="BR9" s="26">
        <v>1</v>
      </c>
      <c r="BS9" s="26">
        <v>2</v>
      </c>
      <c r="BT9" s="26">
        <v>1</v>
      </c>
      <c r="BU9" s="26">
        <v>0</v>
      </c>
      <c r="BV9" s="26">
        <v>2</v>
      </c>
      <c r="BW9" s="26">
        <v>0</v>
      </c>
      <c r="BX9" s="26">
        <v>0</v>
      </c>
      <c r="BY9" s="26">
        <v>0</v>
      </c>
      <c r="BZ9" s="26">
        <v>1</v>
      </c>
      <c r="CA9" s="26">
        <v>0</v>
      </c>
      <c r="CB9" s="26">
        <v>0</v>
      </c>
      <c r="CC9" s="27">
        <v>0.23499999999999999</v>
      </c>
      <c r="CD9" s="27">
        <v>0.3</v>
      </c>
      <c r="CE9" s="27">
        <v>0.23499999999999999</v>
      </c>
    </row>
    <row r="10" spans="1:86" x14ac:dyDescent="0.3">
      <c r="A10" s="7" t="s">
        <v>20</v>
      </c>
      <c r="B10" s="1" t="s">
        <v>21</v>
      </c>
      <c r="C10" s="23" t="s">
        <v>107</v>
      </c>
      <c r="D10" s="26">
        <v>5</v>
      </c>
      <c r="E10" s="26">
        <v>5</v>
      </c>
      <c r="F10" s="26">
        <v>17</v>
      </c>
      <c r="G10" s="26">
        <v>1</v>
      </c>
      <c r="H10" s="26">
        <v>5</v>
      </c>
      <c r="I10" s="26">
        <v>2</v>
      </c>
      <c r="J10" s="26">
        <v>0</v>
      </c>
      <c r="K10" s="26">
        <v>0</v>
      </c>
      <c r="L10" s="26">
        <v>1</v>
      </c>
      <c r="M10" s="26">
        <v>2</v>
      </c>
      <c r="N10" s="26">
        <v>0</v>
      </c>
      <c r="O10" s="26">
        <v>0</v>
      </c>
      <c r="P10" s="26">
        <v>1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7">
        <v>0.29399999999999998</v>
      </c>
      <c r="X10" s="27">
        <v>0.36799999999999999</v>
      </c>
      <c r="Y10" s="27">
        <v>0.41199999999999998</v>
      </c>
      <c r="AC10" s="21"/>
      <c r="AD10" s="9" t="s">
        <v>20</v>
      </c>
      <c r="AE10" s="1" t="s">
        <v>169</v>
      </c>
      <c r="AF10" s="23" t="s">
        <v>169</v>
      </c>
      <c r="AG10" s="26">
        <v>4</v>
      </c>
      <c r="AH10" s="26">
        <v>4</v>
      </c>
      <c r="AI10" s="26">
        <v>15</v>
      </c>
      <c r="AJ10" s="26">
        <v>0</v>
      </c>
      <c r="AK10" s="26">
        <v>5</v>
      </c>
      <c r="AL10" s="26">
        <v>1</v>
      </c>
      <c r="AM10" s="26">
        <v>0</v>
      </c>
      <c r="AN10" s="26">
        <v>0</v>
      </c>
      <c r="AO10" s="26">
        <v>2</v>
      </c>
      <c r="AP10" s="26">
        <v>3</v>
      </c>
      <c r="AQ10" s="26">
        <v>0</v>
      </c>
      <c r="AR10" s="26">
        <v>0</v>
      </c>
      <c r="AS10" s="26">
        <v>1</v>
      </c>
      <c r="AT10" s="26">
        <v>0</v>
      </c>
      <c r="AU10" s="26">
        <v>0</v>
      </c>
      <c r="AV10" s="26">
        <v>0</v>
      </c>
      <c r="AW10" s="26">
        <v>0</v>
      </c>
      <c r="AX10" s="26">
        <v>1</v>
      </c>
      <c r="AY10" s="26">
        <v>0</v>
      </c>
      <c r="AZ10" s="27">
        <v>0.33300000000000002</v>
      </c>
      <c r="BA10" s="27">
        <v>0.44400000000000001</v>
      </c>
      <c r="BB10" s="27">
        <v>0.4</v>
      </c>
      <c r="BF10" s="21"/>
      <c r="BG10" s="9" t="s">
        <v>20</v>
      </c>
      <c r="BH10" s="1" t="s">
        <v>180</v>
      </c>
      <c r="BI10" s="23" t="s">
        <v>180</v>
      </c>
      <c r="BJ10" s="26">
        <v>4</v>
      </c>
      <c r="BK10" s="26">
        <v>4</v>
      </c>
      <c r="BL10" s="26">
        <v>16</v>
      </c>
      <c r="BM10" s="26">
        <v>1</v>
      </c>
      <c r="BN10" s="26">
        <v>4</v>
      </c>
      <c r="BO10" s="26">
        <v>0</v>
      </c>
      <c r="BP10" s="26">
        <v>0</v>
      </c>
      <c r="BQ10" s="26">
        <v>0</v>
      </c>
      <c r="BR10" s="26">
        <v>2</v>
      </c>
      <c r="BS10" s="26">
        <v>2</v>
      </c>
      <c r="BT10" s="26">
        <v>0</v>
      </c>
      <c r="BU10" s="26">
        <v>0</v>
      </c>
      <c r="BV10" s="26">
        <v>4</v>
      </c>
      <c r="BW10" s="26">
        <v>0</v>
      </c>
      <c r="BX10" s="26">
        <v>0</v>
      </c>
      <c r="BY10" s="26">
        <v>0</v>
      </c>
      <c r="BZ10" s="26">
        <v>1</v>
      </c>
      <c r="CA10" s="26">
        <v>0</v>
      </c>
      <c r="CB10" s="26">
        <v>0</v>
      </c>
      <c r="CC10" s="27">
        <v>0.25</v>
      </c>
      <c r="CD10" s="27">
        <v>0.316</v>
      </c>
      <c r="CE10" s="27">
        <v>0.25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5</v>
      </c>
      <c r="E11" s="26">
        <v>5</v>
      </c>
      <c r="F11" s="26">
        <v>19</v>
      </c>
      <c r="G11" s="26">
        <v>2</v>
      </c>
      <c r="H11" s="26">
        <v>5</v>
      </c>
      <c r="I11" s="26">
        <v>1</v>
      </c>
      <c r="J11" s="26">
        <v>0</v>
      </c>
      <c r="K11" s="26">
        <v>1</v>
      </c>
      <c r="L11" s="26">
        <v>2</v>
      </c>
      <c r="M11" s="26">
        <v>3</v>
      </c>
      <c r="N11" s="26">
        <v>1</v>
      </c>
      <c r="O11" s="26">
        <v>0</v>
      </c>
      <c r="P11" s="26">
        <v>2</v>
      </c>
      <c r="Q11" s="26">
        <v>0</v>
      </c>
      <c r="R11" s="26">
        <v>1</v>
      </c>
      <c r="S11" s="26">
        <v>0</v>
      </c>
      <c r="T11" s="26">
        <v>1</v>
      </c>
      <c r="U11" s="26">
        <v>3</v>
      </c>
      <c r="V11" s="26">
        <v>0</v>
      </c>
      <c r="W11" s="27">
        <v>0.26300000000000001</v>
      </c>
      <c r="X11" s="27">
        <v>0.34799999999999998</v>
      </c>
      <c r="Y11" s="27">
        <v>0.47399999999999998</v>
      </c>
      <c r="AC11" s="21"/>
      <c r="AD11" s="9" t="s">
        <v>23</v>
      </c>
      <c r="AE11" s="1" t="s">
        <v>170</v>
      </c>
      <c r="AF11" s="23" t="s">
        <v>170</v>
      </c>
      <c r="AG11" s="26">
        <v>2</v>
      </c>
      <c r="AH11" s="26">
        <v>2</v>
      </c>
      <c r="AI11" s="26">
        <v>6</v>
      </c>
      <c r="AJ11" s="26">
        <v>1</v>
      </c>
      <c r="AK11" s="26">
        <v>1</v>
      </c>
      <c r="AL11" s="26">
        <v>0</v>
      </c>
      <c r="AM11" s="26">
        <v>0</v>
      </c>
      <c r="AN11" s="26">
        <v>0</v>
      </c>
      <c r="AO11" s="26">
        <v>1</v>
      </c>
      <c r="AP11" s="26">
        <v>1</v>
      </c>
      <c r="AQ11" s="26">
        <v>0</v>
      </c>
      <c r="AR11" s="26">
        <v>0</v>
      </c>
      <c r="AS11" s="26">
        <v>1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7">
        <v>0.16700000000000001</v>
      </c>
      <c r="BA11" s="27">
        <v>0.28599999999999998</v>
      </c>
      <c r="BB11" s="27">
        <v>0.16700000000000001</v>
      </c>
      <c r="BF11" s="21"/>
      <c r="BG11" s="9" t="s">
        <v>23</v>
      </c>
      <c r="BH11" s="1" t="s">
        <v>63</v>
      </c>
      <c r="BI11" s="23" t="s">
        <v>63</v>
      </c>
      <c r="BJ11" s="26">
        <v>5</v>
      </c>
      <c r="BK11" s="26">
        <v>4</v>
      </c>
      <c r="BL11" s="26">
        <v>17</v>
      </c>
      <c r="BM11" s="26">
        <v>1</v>
      </c>
      <c r="BN11" s="26">
        <v>3</v>
      </c>
      <c r="BO11" s="26">
        <v>1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1</v>
      </c>
      <c r="BV11" s="26">
        <v>8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v>0</v>
      </c>
      <c r="CC11" s="27">
        <v>0.17599999999999999</v>
      </c>
      <c r="CD11" s="27">
        <v>0.222</v>
      </c>
      <c r="CE11" s="27">
        <v>0.23499999999999999</v>
      </c>
    </row>
    <row r="12" spans="1:86" x14ac:dyDescent="0.3">
      <c r="A12" s="7" t="s">
        <v>23</v>
      </c>
      <c r="B12" s="1" t="s">
        <v>29</v>
      </c>
      <c r="C12" s="23" t="s">
        <v>29</v>
      </c>
      <c r="D12" s="26">
        <v>4</v>
      </c>
      <c r="E12" s="26">
        <v>4</v>
      </c>
      <c r="F12" s="26">
        <v>17</v>
      </c>
      <c r="G12" s="26">
        <v>4</v>
      </c>
      <c r="H12" s="26">
        <v>5</v>
      </c>
      <c r="I12" s="26">
        <v>1</v>
      </c>
      <c r="J12" s="26">
        <v>0</v>
      </c>
      <c r="K12" s="26">
        <v>1</v>
      </c>
      <c r="L12" s="26">
        <v>7</v>
      </c>
      <c r="M12" s="26">
        <v>2</v>
      </c>
      <c r="N12" s="26">
        <v>2</v>
      </c>
      <c r="O12" s="26">
        <v>0</v>
      </c>
      <c r="P12" s="26">
        <v>1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7">
        <v>0.29399999999999998</v>
      </c>
      <c r="X12" s="27">
        <v>0.36799999999999999</v>
      </c>
      <c r="Y12" s="27">
        <v>0.52900000000000003</v>
      </c>
      <c r="AC12" s="21"/>
      <c r="AD12" s="9" t="s">
        <v>23</v>
      </c>
      <c r="AE12" s="1" t="s">
        <v>171</v>
      </c>
      <c r="AF12" s="23" t="s">
        <v>171</v>
      </c>
      <c r="AG12" s="26">
        <v>4</v>
      </c>
      <c r="AH12" s="26">
        <v>4</v>
      </c>
      <c r="AI12" s="26">
        <v>17</v>
      </c>
      <c r="AJ12" s="26">
        <v>2</v>
      </c>
      <c r="AK12" s="26">
        <v>5</v>
      </c>
      <c r="AL12" s="26">
        <v>0</v>
      </c>
      <c r="AM12" s="26">
        <v>0</v>
      </c>
      <c r="AN12" s="26">
        <v>1</v>
      </c>
      <c r="AO12" s="26">
        <v>3</v>
      </c>
      <c r="AP12" s="26">
        <v>0</v>
      </c>
      <c r="AQ12" s="26">
        <v>0</v>
      </c>
      <c r="AR12" s="26">
        <v>0</v>
      </c>
      <c r="AS12" s="26">
        <v>2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7">
        <v>0.29399999999999998</v>
      </c>
      <c r="BA12" s="27">
        <v>0.29399999999999998</v>
      </c>
      <c r="BB12" s="27">
        <v>0.47099999999999997</v>
      </c>
      <c r="BF12" s="21"/>
      <c r="BG12" s="9" t="s">
        <v>23</v>
      </c>
      <c r="BH12" s="1" t="s">
        <v>60</v>
      </c>
      <c r="BI12" s="23" t="s">
        <v>60</v>
      </c>
      <c r="BJ12" s="26">
        <v>2</v>
      </c>
      <c r="BK12" s="26">
        <v>2</v>
      </c>
      <c r="BL12" s="26">
        <v>8</v>
      </c>
      <c r="BM12" s="26">
        <v>0</v>
      </c>
      <c r="BN12" s="26">
        <v>1</v>
      </c>
      <c r="BO12" s="26">
        <v>0</v>
      </c>
      <c r="BP12" s="26">
        <v>0</v>
      </c>
      <c r="BQ12" s="26">
        <v>0</v>
      </c>
      <c r="BR12" s="26">
        <v>1</v>
      </c>
      <c r="BS12" s="26">
        <v>2</v>
      </c>
      <c r="BT12" s="26">
        <v>0</v>
      </c>
      <c r="BU12" s="26">
        <v>0</v>
      </c>
      <c r="BV12" s="26">
        <v>2</v>
      </c>
      <c r="BW12" s="26">
        <v>0</v>
      </c>
      <c r="BX12" s="26">
        <v>1</v>
      </c>
      <c r="BY12" s="26">
        <v>0</v>
      </c>
      <c r="BZ12" s="26">
        <v>0</v>
      </c>
      <c r="CA12" s="26">
        <v>0</v>
      </c>
      <c r="CB12" s="26">
        <v>0</v>
      </c>
      <c r="CC12" s="27">
        <v>0.125</v>
      </c>
      <c r="CD12" s="27">
        <v>0.3</v>
      </c>
      <c r="CE12" s="27">
        <v>0.125</v>
      </c>
    </row>
    <row r="13" spans="1:86" x14ac:dyDescent="0.3">
      <c r="A13" s="7" t="s">
        <v>23</v>
      </c>
      <c r="B13" s="1" t="s">
        <v>32</v>
      </c>
      <c r="C13" s="23" t="s">
        <v>32</v>
      </c>
      <c r="D13" s="26">
        <v>4</v>
      </c>
      <c r="E13" s="26">
        <v>4</v>
      </c>
      <c r="F13" s="26">
        <v>18</v>
      </c>
      <c r="G13" s="26">
        <v>5</v>
      </c>
      <c r="H13" s="26">
        <v>7</v>
      </c>
      <c r="I13" s="26">
        <v>2</v>
      </c>
      <c r="J13" s="26">
        <v>0</v>
      </c>
      <c r="K13" s="26">
        <v>2</v>
      </c>
      <c r="L13" s="26">
        <v>8</v>
      </c>
      <c r="M13" s="26">
        <v>1</v>
      </c>
      <c r="N13" s="26">
        <v>0</v>
      </c>
      <c r="O13" s="26">
        <v>0</v>
      </c>
      <c r="P13" s="26">
        <v>2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7">
        <v>0.38900000000000001</v>
      </c>
      <c r="X13" s="27">
        <v>0.42099999999999999</v>
      </c>
      <c r="Y13" s="27">
        <v>0.83299999999999996</v>
      </c>
      <c r="AC13" s="21"/>
      <c r="AD13" s="9" t="s">
        <v>23</v>
      </c>
      <c r="AE13" s="1" t="s">
        <v>26</v>
      </c>
      <c r="AF13" s="1" t="s">
        <v>125</v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7"/>
      <c r="BA13" s="27"/>
      <c r="BB13" s="27"/>
      <c r="BF13" s="21"/>
      <c r="BG13" s="9" t="s">
        <v>23</v>
      </c>
      <c r="BH13" s="1" t="s">
        <v>138</v>
      </c>
      <c r="BI13" s="23" t="s">
        <v>138</v>
      </c>
      <c r="BJ13" s="26">
        <v>4</v>
      </c>
      <c r="BK13" s="26">
        <v>4</v>
      </c>
      <c r="BL13" s="26">
        <v>16</v>
      </c>
      <c r="BM13" s="26">
        <v>2</v>
      </c>
      <c r="BN13" s="26">
        <v>6</v>
      </c>
      <c r="BO13" s="26">
        <v>2</v>
      </c>
      <c r="BP13" s="26">
        <v>0</v>
      </c>
      <c r="BQ13" s="26">
        <v>0</v>
      </c>
      <c r="BR13" s="26">
        <v>2</v>
      </c>
      <c r="BS13" s="26">
        <v>1</v>
      </c>
      <c r="BT13" s="26">
        <v>0</v>
      </c>
      <c r="BU13" s="26">
        <v>0</v>
      </c>
      <c r="BV13" s="26">
        <v>1</v>
      </c>
      <c r="BW13" s="26">
        <v>2</v>
      </c>
      <c r="BX13" s="26">
        <v>1</v>
      </c>
      <c r="BY13" s="26">
        <v>0</v>
      </c>
      <c r="BZ13" s="26">
        <v>0</v>
      </c>
      <c r="CA13" s="26">
        <v>0</v>
      </c>
      <c r="CB13" s="26">
        <v>0</v>
      </c>
      <c r="CC13" s="27">
        <v>0.375</v>
      </c>
      <c r="CD13" s="27">
        <v>0.41199999999999998</v>
      </c>
      <c r="CE13" s="27">
        <v>0.5</v>
      </c>
    </row>
    <row r="14" spans="1:86" x14ac:dyDescent="0.3">
      <c r="A14" s="7" t="s">
        <v>30</v>
      </c>
      <c r="B14" s="1" t="s">
        <v>31</v>
      </c>
      <c r="C14" s="23" t="s">
        <v>31</v>
      </c>
      <c r="D14" s="26">
        <v>1</v>
      </c>
      <c r="E14" s="26">
        <v>1</v>
      </c>
      <c r="F14" s="26">
        <v>4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2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7">
        <v>0</v>
      </c>
      <c r="X14" s="27">
        <v>0</v>
      </c>
      <c r="Y14" s="27">
        <v>0</v>
      </c>
      <c r="AC14" s="21"/>
      <c r="AD14" s="9" t="s">
        <v>30</v>
      </c>
      <c r="AE14" s="1" t="s">
        <v>172</v>
      </c>
      <c r="AF14" s="23" t="s">
        <v>172</v>
      </c>
      <c r="AG14" s="26">
        <v>4</v>
      </c>
      <c r="AH14" s="26">
        <v>4</v>
      </c>
      <c r="AI14" s="26">
        <v>15</v>
      </c>
      <c r="AJ14" s="26">
        <v>5</v>
      </c>
      <c r="AK14" s="26">
        <v>7</v>
      </c>
      <c r="AL14" s="26">
        <v>1</v>
      </c>
      <c r="AM14" s="26">
        <v>0</v>
      </c>
      <c r="AN14" s="26">
        <v>2</v>
      </c>
      <c r="AO14" s="26">
        <v>3</v>
      </c>
      <c r="AP14" s="26">
        <v>1</v>
      </c>
      <c r="AQ14" s="26">
        <v>0</v>
      </c>
      <c r="AR14" s="26">
        <v>0</v>
      </c>
      <c r="AS14" s="26">
        <v>3</v>
      </c>
      <c r="AT14" s="26">
        <v>0</v>
      </c>
      <c r="AU14" s="26">
        <v>0</v>
      </c>
      <c r="AV14" s="26">
        <v>0</v>
      </c>
      <c r="AW14" s="26">
        <v>0</v>
      </c>
      <c r="AX14" s="26">
        <v>1</v>
      </c>
      <c r="AY14" s="26">
        <v>0</v>
      </c>
      <c r="AZ14" s="27">
        <v>0.46700000000000003</v>
      </c>
      <c r="BA14" s="27">
        <v>0.5</v>
      </c>
      <c r="BB14" s="27">
        <v>0.93300000000000005</v>
      </c>
      <c r="BF14" s="21"/>
      <c r="BG14" s="9" t="s">
        <v>30</v>
      </c>
      <c r="BH14" s="1" t="s">
        <v>150</v>
      </c>
      <c r="BI14" s="23" t="s">
        <v>150</v>
      </c>
      <c r="BJ14" s="26">
        <v>5</v>
      </c>
      <c r="BK14" s="26">
        <v>5</v>
      </c>
      <c r="BL14" s="26">
        <v>17</v>
      </c>
      <c r="BM14" s="26">
        <v>2</v>
      </c>
      <c r="BN14" s="26">
        <v>4</v>
      </c>
      <c r="BO14" s="26">
        <v>2</v>
      </c>
      <c r="BP14" s="26">
        <v>0</v>
      </c>
      <c r="BQ14" s="26">
        <v>0</v>
      </c>
      <c r="BR14" s="26">
        <v>3</v>
      </c>
      <c r="BS14" s="26">
        <v>3</v>
      </c>
      <c r="BT14" s="26">
        <v>0</v>
      </c>
      <c r="BU14" s="26">
        <v>0</v>
      </c>
      <c r="BV14" s="26">
        <v>3</v>
      </c>
      <c r="BW14" s="26">
        <v>1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0.23499999999999999</v>
      </c>
      <c r="CD14" s="27">
        <v>0.35</v>
      </c>
      <c r="CE14" s="27">
        <v>0.35299999999999998</v>
      </c>
    </row>
    <row r="15" spans="1:86" x14ac:dyDescent="0.3">
      <c r="A15" s="7"/>
      <c r="B15" s="4" t="s">
        <v>52</v>
      </c>
      <c r="C15" s="8"/>
      <c r="F15" s="4">
        <f t="shared" ref="F15:V15" si="0">SUM(F6:F14)</f>
        <v>135</v>
      </c>
      <c r="G15" s="4">
        <f t="shared" si="0"/>
        <v>23</v>
      </c>
      <c r="H15" s="4">
        <f t="shared" si="0"/>
        <v>44</v>
      </c>
      <c r="I15" s="4">
        <f t="shared" si="0"/>
        <v>12</v>
      </c>
      <c r="J15" s="4">
        <f t="shared" si="0"/>
        <v>0</v>
      </c>
      <c r="K15" s="4">
        <f t="shared" si="0"/>
        <v>5</v>
      </c>
      <c r="L15" s="4">
        <f t="shared" si="0"/>
        <v>26</v>
      </c>
      <c r="M15" s="4">
        <f t="shared" si="0"/>
        <v>13</v>
      </c>
      <c r="N15" s="4">
        <f t="shared" si="0"/>
        <v>3</v>
      </c>
      <c r="O15" s="4">
        <f t="shared" si="0"/>
        <v>0</v>
      </c>
      <c r="P15" s="4">
        <f t="shared" si="0"/>
        <v>13</v>
      </c>
      <c r="Q15" s="4">
        <f t="shared" si="0"/>
        <v>3</v>
      </c>
      <c r="R15" s="4">
        <f t="shared" si="0"/>
        <v>2</v>
      </c>
      <c r="S15" s="4">
        <f t="shared" si="0"/>
        <v>2</v>
      </c>
      <c r="T15" s="4">
        <f t="shared" si="0"/>
        <v>2</v>
      </c>
      <c r="U15" s="4">
        <f t="shared" si="0"/>
        <v>5</v>
      </c>
      <c r="V15" s="4">
        <f t="shared" si="0"/>
        <v>0</v>
      </c>
      <c r="W15" s="6">
        <f>H15/F15</f>
        <v>0.32592592592592595</v>
      </c>
      <c r="X15" s="6">
        <f>SUM(X6:X14) /9</f>
        <v>0.34577777777777774</v>
      </c>
      <c r="Y15" s="6">
        <f>(28+(2*I15)+(3*J15)+(4*K15))/F15</f>
        <v>0.53333333333333333</v>
      </c>
      <c r="AC15" s="21"/>
      <c r="AD15" s="9"/>
      <c r="AE15" s="4" t="s">
        <v>52</v>
      </c>
      <c r="AF15" s="4" t="s">
        <v>52</v>
      </c>
      <c r="AI15" s="4">
        <f t="shared" ref="AI15:AY15" si="1">SUM(AI6:AI14)</f>
        <v>107</v>
      </c>
      <c r="AJ15" s="4">
        <f t="shared" si="1"/>
        <v>23</v>
      </c>
      <c r="AK15" s="4">
        <f t="shared" si="1"/>
        <v>35</v>
      </c>
      <c r="AL15" s="4">
        <f t="shared" si="1"/>
        <v>7</v>
      </c>
      <c r="AM15" s="4">
        <f t="shared" si="1"/>
        <v>0</v>
      </c>
      <c r="AN15" s="4">
        <f t="shared" si="1"/>
        <v>3</v>
      </c>
      <c r="AO15" s="4">
        <f t="shared" si="1"/>
        <v>13</v>
      </c>
      <c r="AP15" s="4">
        <f t="shared" si="1"/>
        <v>18</v>
      </c>
      <c r="AQ15" s="4">
        <f t="shared" si="1"/>
        <v>0</v>
      </c>
      <c r="AR15" s="4">
        <f t="shared" si="1"/>
        <v>0</v>
      </c>
      <c r="AS15" s="4">
        <f t="shared" si="1"/>
        <v>14</v>
      </c>
      <c r="AT15" s="4">
        <f t="shared" si="1"/>
        <v>4</v>
      </c>
      <c r="AU15" s="4">
        <f t="shared" si="1"/>
        <v>1</v>
      </c>
      <c r="AV15" s="4">
        <f t="shared" si="1"/>
        <v>0</v>
      </c>
      <c r="AW15" s="4">
        <f t="shared" si="1"/>
        <v>0</v>
      </c>
      <c r="AX15" s="4">
        <f t="shared" si="1"/>
        <v>4</v>
      </c>
      <c r="AY15" s="4">
        <f t="shared" si="1"/>
        <v>0</v>
      </c>
      <c r="AZ15" s="6">
        <f>AK15/AI15</f>
        <v>0.32710280373831774</v>
      </c>
      <c r="BA15" s="6">
        <f>SUM(BA6:BA14) /8</f>
        <v>0.41325000000000001</v>
      </c>
      <c r="BB15" s="6">
        <f>((AK15-AL15-AM15-AN15)+(2*AL15)+(3*AM15)+(4*AN15))/AI15</f>
        <v>0.47663551401869159</v>
      </c>
      <c r="BF15" s="21"/>
      <c r="BG15" s="9"/>
      <c r="BH15" s="4" t="s">
        <v>52</v>
      </c>
      <c r="BI15" s="12"/>
      <c r="BL15" s="4">
        <f t="shared" ref="BL15:CB15" si="2">SUM(BL6:BL14)</f>
        <v>122</v>
      </c>
      <c r="BM15" s="4">
        <f t="shared" si="2"/>
        <v>9</v>
      </c>
      <c r="BN15" s="4">
        <f t="shared" si="2"/>
        <v>33</v>
      </c>
      <c r="BO15" s="4">
        <f t="shared" si="2"/>
        <v>8</v>
      </c>
      <c r="BP15" s="4">
        <f t="shared" si="2"/>
        <v>0</v>
      </c>
      <c r="BQ15" s="4">
        <f t="shared" si="2"/>
        <v>0</v>
      </c>
      <c r="BR15" s="4">
        <f t="shared" si="2"/>
        <v>10</v>
      </c>
      <c r="BS15" s="4">
        <f t="shared" si="2"/>
        <v>11</v>
      </c>
      <c r="BT15" s="4">
        <f t="shared" si="2"/>
        <v>1</v>
      </c>
      <c r="BU15" s="4">
        <f t="shared" si="2"/>
        <v>1</v>
      </c>
      <c r="BV15" s="4">
        <f t="shared" si="2"/>
        <v>22</v>
      </c>
      <c r="BW15" s="4">
        <f t="shared" si="2"/>
        <v>3</v>
      </c>
      <c r="BX15" s="4">
        <f t="shared" si="2"/>
        <v>2</v>
      </c>
      <c r="BY15" s="4">
        <f t="shared" si="2"/>
        <v>0</v>
      </c>
      <c r="BZ15" s="4">
        <f t="shared" si="2"/>
        <v>2</v>
      </c>
      <c r="CA15" s="4">
        <f t="shared" si="2"/>
        <v>3</v>
      </c>
      <c r="CB15" s="4">
        <f t="shared" si="2"/>
        <v>0</v>
      </c>
      <c r="CC15" s="6">
        <f>BN15/BL15</f>
        <v>0.27049180327868855</v>
      </c>
      <c r="CD15" s="6">
        <f>SUM(CD6:CD14) /8</f>
        <v>0.33075000000000004</v>
      </c>
      <c r="CE15" s="6">
        <f>((BN15-BO15-BP15-BQ15)+(2*BO15)+(3*BP15)+(4*BQ15))/BL15</f>
        <v>0.33606557377049179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92</v>
      </c>
      <c r="D17" s="4" t="s">
        <v>93</v>
      </c>
      <c r="E17" s="4" t="s">
        <v>94</v>
      </c>
      <c r="F17" s="4" t="s">
        <v>110</v>
      </c>
      <c r="G17" s="4" t="s">
        <v>111</v>
      </c>
      <c r="H17" s="4" t="s">
        <v>112</v>
      </c>
      <c r="I17" s="4" t="s">
        <v>113</v>
      </c>
      <c r="J17" s="4" t="s">
        <v>114</v>
      </c>
      <c r="K17" s="4" t="s">
        <v>115</v>
      </c>
      <c r="L17" s="4" t="s">
        <v>116</v>
      </c>
      <c r="M17" s="4" t="s">
        <v>91</v>
      </c>
      <c r="N17" s="4" t="s">
        <v>89</v>
      </c>
      <c r="O17" s="4" t="s">
        <v>117</v>
      </c>
      <c r="P17" s="4" t="s">
        <v>118</v>
      </c>
      <c r="Q17" s="4" t="s">
        <v>1</v>
      </c>
      <c r="R17" s="4" t="s">
        <v>96</v>
      </c>
      <c r="S17" s="4" t="s">
        <v>99</v>
      </c>
      <c r="T17" s="4" t="s">
        <v>98</v>
      </c>
      <c r="U17" s="4" t="s">
        <v>119</v>
      </c>
      <c r="V17" s="4" t="s">
        <v>120</v>
      </c>
      <c r="W17" s="6" t="s">
        <v>5</v>
      </c>
      <c r="X17" s="6" t="s">
        <v>121</v>
      </c>
      <c r="Y17" s="6" t="s">
        <v>122</v>
      </c>
      <c r="Z17" s="4" t="s">
        <v>123</v>
      </c>
      <c r="AA17" s="4" t="s">
        <v>124</v>
      </c>
      <c r="AB17" s="4" t="s">
        <v>7</v>
      </c>
      <c r="AC17" s="21"/>
      <c r="AD17" s="9"/>
      <c r="AF17" s="4" t="s">
        <v>92</v>
      </c>
      <c r="AG17" s="4" t="s">
        <v>93</v>
      </c>
      <c r="AH17" s="4" t="s">
        <v>94</v>
      </c>
      <c r="AI17" s="4" t="s">
        <v>110</v>
      </c>
      <c r="AJ17" s="4" t="s">
        <v>111</v>
      </c>
      <c r="AK17" s="4" t="s">
        <v>112</v>
      </c>
      <c r="AL17" s="4" t="s">
        <v>113</v>
      </c>
      <c r="AM17" s="4" t="s">
        <v>114</v>
      </c>
      <c r="AN17" s="4" t="s">
        <v>115</v>
      </c>
      <c r="AO17" s="4" t="s">
        <v>116</v>
      </c>
      <c r="AP17" s="4" t="s">
        <v>91</v>
      </c>
      <c r="AQ17" s="4" t="s">
        <v>89</v>
      </c>
      <c r="AR17" s="4" t="s">
        <v>117</v>
      </c>
      <c r="AS17" s="4" t="s">
        <v>118</v>
      </c>
      <c r="AT17" s="4" t="s">
        <v>1</v>
      </c>
      <c r="AU17" s="4" t="s">
        <v>96</v>
      </c>
      <c r="AV17" s="4" t="s">
        <v>99</v>
      </c>
      <c r="AW17" s="4" t="s">
        <v>98</v>
      </c>
      <c r="AX17" s="4" t="s">
        <v>119</v>
      </c>
      <c r="AY17" s="4" t="s">
        <v>120</v>
      </c>
      <c r="AZ17" s="4" t="s">
        <v>5</v>
      </c>
      <c r="BA17" s="4" t="s">
        <v>121</v>
      </c>
      <c r="BB17" s="4" t="s">
        <v>122</v>
      </c>
      <c r="BC17" s="4" t="s">
        <v>123</v>
      </c>
      <c r="BD17" s="4" t="s">
        <v>124</v>
      </c>
      <c r="BE17" s="4" t="s">
        <v>7</v>
      </c>
      <c r="BF17" s="21"/>
      <c r="BG17" s="9"/>
      <c r="BI17" s="4" t="s">
        <v>92</v>
      </c>
      <c r="BJ17" s="4" t="s">
        <v>93</v>
      </c>
      <c r="BK17" s="4" t="s">
        <v>94</v>
      </c>
      <c r="BL17" s="4" t="s">
        <v>110</v>
      </c>
      <c r="BM17" s="4" t="s">
        <v>111</v>
      </c>
      <c r="BN17" s="4" t="s">
        <v>112</v>
      </c>
      <c r="BO17" s="4" t="s">
        <v>113</v>
      </c>
      <c r="BP17" s="4" t="s">
        <v>114</v>
      </c>
      <c r="BQ17" s="4" t="s">
        <v>115</v>
      </c>
      <c r="BR17" s="4" t="s">
        <v>116</v>
      </c>
      <c r="BS17" s="4" t="s">
        <v>91</v>
      </c>
      <c r="BT17" s="4" t="s">
        <v>89</v>
      </c>
      <c r="BU17" s="4" t="s">
        <v>117</v>
      </c>
      <c r="BV17" s="4" t="s">
        <v>118</v>
      </c>
      <c r="BW17" s="4" t="s">
        <v>1</v>
      </c>
      <c r="BX17" s="4" t="s">
        <v>96</v>
      </c>
      <c r="BY17" s="4" t="s">
        <v>99</v>
      </c>
      <c r="BZ17" s="4" t="s">
        <v>98</v>
      </c>
      <c r="CA17" s="4" t="s">
        <v>119</v>
      </c>
      <c r="CB17" s="4" t="s">
        <v>120</v>
      </c>
      <c r="CC17" s="4" t="s">
        <v>5</v>
      </c>
      <c r="CD17" s="4" t="s">
        <v>121</v>
      </c>
      <c r="CE17" s="4" t="s">
        <v>122</v>
      </c>
      <c r="CF17" s="4" t="s">
        <v>123</v>
      </c>
      <c r="CG17" s="4" t="s">
        <v>124</v>
      </c>
      <c r="CH17" s="4" t="s">
        <v>7</v>
      </c>
    </row>
    <row r="18" spans="1:86" x14ac:dyDescent="0.3">
      <c r="A18" s="7" t="s">
        <v>33</v>
      </c>
      <c r="B18" s="1" t="s">
        <v>159</v>
      </c>
      <c r="C18" s="23" t="s">
        <v>159</v>
      </c>
      <c r="D18" s="26">
        <v>1</v>
      </c>
      <c r="E18" s="26">
        <v>1</v>
      </c>
      <c r="F18" s="26">
        <v>0</v>
      </c>
      <c r="G18" s="26">
        <v>0</v>
      </c>
      <c r="H18" s="26">
        <v>1</v>
      </c>
      <c r="I18" s="26">
        <v>0</v>
      </c>
      <c r="J18" s="26">
        <v>1</v>
      </c>
      <c r="K18" s="26">
        <v>0</v>
      </c>
      <c r="L18" s="26">
        <v>0</v>
      </c>
      <c r="M18" s="28">
        <v>8</v>
      </c>
      <c r="N18" s="26">
        <v>6</v>
      </c>
      <c r="O18" s="26">
        <v>2</v>
      </c>
      <c r="P18" s="26">
        <v>2</v>
      </c>
      <c r="Q18" s="26">
        <v>0</v>
      </c>
      <c r="R18" s="26">
        <v>6</v>
      </c>
      <c r="S18" s="26">
        <v>3</v>
      </c>
      <c r="T18" s="26">
        <v>0</v>
      </c>
      <c r="U18" s="26">
        <v>0</v>
      </c>
      <c r="V18" s="26">
        <v>0</v>
      </c>
      <c r="W18" s="28">
        <v>2.25</v>
      </c>
      <c r="X18" s="28">
        <v>3.38</v>
      </c>
      <c r="Y18" s="28">
        <v>6.75</v>
      </c>
      <c r="Z18" s="28">
        <v>0</v>
      </c>
      <c r="AA18" s="28">
        <v>3.3</v>
      </c>
      <c r="AB18" s="28">
        <v>1.5</v>
      </c>
      <c r="AC18" s="21"/>
      <c r="AD18" s="9" t="s">
        <v>33</v>
      </c>
      <c r="AE18" s="1" t="s">
        <v>173</v>
      </c>
      <c r="AF18" s="23" t="s">
        <v>173</v>
      </c>
      <c r="AG18" s="26">
        <v>3</v>
      </c>
      <c r="AH18" s="26">
        <v>0</v>
      </c>
      <c r="AI18" s="26">
        <v>0</v>
      </c>
      <c r="AJ18" s="26">
        <v>3</v>
      </c>
      <c r="AK18" s="26">
        <v>0</v>
      </c>
      <c r="AL18" s="26">
        <v>0</v>
      </c>
      <c r="AM18" s="26" t="s">
        <v>108</v>
      </c>
      <c r="AN18" s="26">
        <v>3</v>
      </c>
      <c r="AO18" s="26">
        <v>0</v>
      </c>
      <c r="AP18" s="28">
        <v>2.3333333333333335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2</v>
      </c>
      <c r="AW18" s="26">
        <v>0</v>
      </c>
      <c r="AX18" s="26">
        <v>0</v>
      </c>
      <c r="AY18" s="26">
        <v>0</v>
      </c>
      <c r="AZ18" s="28">
        <v>0</v>
      </c>
      <c r="BA18" s="28">
        <v>7.71</v>
      </c>
      <c r="BB18" s="28">
        <v>0</v>
      </c>
      <c r="BC18" s="28">
        <v>0</v>
      </c>
      <c r="BD18" s="28">
        <v>1.4</v>
      </c>
      <c r="BE18" s="28">
        <v>0</v>
      </c>
      <c r="BF18" s="21"/>
      <c r="BG18" s="9" t="s">
        <v>33</v>
      </c>
      <c r="BH18" s="1" t="s">
        <v>181</v>
      </c>
      <c r="BI18" s="23" t="s">
        <v>181</v>
      </c>
      <c r="BJ18" s="26">
        <v>1</v>
      </c>
      <c r="BK18" s="26">
        <v>1</v>
      </c>
      <c r="BL18" s="26">
        <v>0</v>
      </c>
      <c r="BM18" s="26">
        <v>0</v>
      </c>
      <c r="BN18" s="26">
        <v>0</v>
      </c>
      <c r="BO18" s="26">
        <v>1</v>
      </c>
      <c r="BP18" s="26">
        <v>0</v>
      </c>
      <c r="BQ18" s="26">
        <v>0</v>
      </c>
      <c r="BR18" s="26">
        <v>0</v>
      </c>
      <c r="BS18" s="28">
        <v>7</v>
      </c>
      <c r="BT18" s="26">
        <v>5</v>
      </c>
      <c r="BU18" s="26">
        <v>4</v>
      </c>
      <c r="BV18" s="26">
        <v>3</v>
      </c>
      <c r="BW18" s="26">
        <v>2</v>
      </c>
      <c r="BX18" s="26">
        <v>3</v>
      </c>
      <c r="BY18" s="26">
        <v>7</v>
      </c>
      <c r="BZ18" s="26">
        <v>0</v>
      </c>
      <c r="CA18" s="26">
        <v>0</v>
      </c>
      <c r="CB18" s="26">
        <v>0</v>
      </c>
      <c r="CC18" s="28">
        <v>3.86</v>
      </c>
      <c r="CD18" s="28">
        <v>9</v>
      </c>
      <c r="CE18" s="28">
        <v>3.86</v>
      </c>
      <c r="CF18" s="28">
        <v>2.57</v>
      </c>
      <c r="CG18" s="28">
        <v>1.2</v>
      </c>
      <c r="CH18" s="28">
        <v>1.1399999999999999</v>
      </c>
    </row>
    <row r="19" spans="1:86" x14ac:dyDescent="0.3">
      <c r="A19" s="7" t="s">
        <v>33</v>
      </c>
      <c r="B19" s="1" t="s">
        <v>74</v>
      </c>
      <c r="C19" s="23" t="s">
        <v>74</v>
      </c>
      <c r="D19" s="26">
        <v>1</v>
      </c>
      <c r="E19" s="26">
        <v>1</v>
      </c>
      <c r="F19" s="26">
        <v>0</v>
      </c>
      <c r="G19" s="26">
        <v>0</v>
      </c>
      <c r="H19" s="26">
        <v>0</v>
      </c>
      <c r="I19" s="26">
        <v>0</v>
      </c>
      <c r="J19" s="26" t="s">
        <v>108</v>
      </c>
      <c r="K19" s="26">
        <v>0</v>
      </c>
      <c r="L19" s="26">
        <v>0</v>
      </c>
      <c r="M19" s="28">
        <v>4</v>
      </c>
      <c r="N19" s="26">
        <v>7</v>
      </c>
      <c r="O19" s="26">
        <v>3</v>
      </c>
      <c r="P19" s="26">
        <v>3</v>
      </c>
      <c r="Q19" s="26">
        <v>1</v>
      </c>
      <c r="R19" s="26">
        <v>1</v>
      </c>
      <c r="S19" s="26">
        <v>0</v>
      </c>
      <c r="T19" s="26">
        <v>0</v>
      </c>
      <c r="U19" s="26">
        <v>0</v>
      </c>
      <c r="V19" s="26">
        <v>0</v>
      </c>
      <c r="W19" s="28">
        <v>6.75</v>
      </c>
      <c r="X19" s="28">
        <v>0</v>
      </c>
      <c r="Y19" s="28">
        <v>2.25</v>
      </c>
      <c r="Z19" s="28">
        <v>2.25</v>
      </c>
      <c r="AA19" s="28">
        <v>-1</v>
      </c>
      <c r="AB19" s="28">
        <v>2</v>
      </c>
      <c r="AC19" s="21"/>
      <c r="AD19" s="9" t="s">
        <v>33</v>
      </c>
      <c r="AE19" s="1" t="s">
        <v>174</v>
      </c>
      <c r="AF19" s="23" t="s">
        <v>174</v>
      </c>
      <c r="AG19" s="26">
        <v>2</v>
      </c>
      <c r="AH19" s="26">
        <v>0</v>
      </c>
      <c r="AI19" s="26">
        <v>0</v>
      </c>
      <c r="AJ19" s="26">
        <v>1</v>
      </c>
      <c r="AK19" s="26">
        <v>0</v>
      </c>
      <c r="AL19" s="26">
        <v>0</v>
      </c>
      <c r="AM19" s="26" t="s">
        <v>108</v>
      </c>
      <c r="AN19" s="26">
        <v>0</v>
      </c>
      <c r="AO19" s="26">
        <v>0</v>
      </c>
      <c r="AP19" s="28">
        <v>2</v>
      </c>
      <c r="AQ19" s="26">
        <v>5</v>
      </c>
      <c r="AR19" s="26">
        <v>1</v>
      </c>
      <c r="AS19" s="26">
        <v>1</v>
      </c>
      <c r="AT19" s="26">
        <v>0</v>
      </c>
      <c r="AU19" s="26">
        <v>3</v>
      </c>
      <c r="AV19" s="26">
        <v>4</v>
      </c>
      <c r="AW19" s="26">
        <v>0</v>
      </c>
      <c r="AX19" s="26">
        <v>0</v>
      </c>
      <c r="AY19" s="26">
        <v>0</v>
      </c>
      <c r="AZ19" s="28">
        <v>4.5</v>
      </c>
      <c r="BA19" s="28">
        <v>18</v>
      </c>
      <c r="BB19" s="28">
        <v>13.5</v>
      </c>
      <c r="BC19" s="28">
        <v>0</v>
      </c>
      <c r="BD19" s="28">
        <v>0.4</v>
      </c>
      <c r="BE19" s="28">
        <v>4</v>
      </c>
      <c r="BF19" s="21"/>
      <c r="BG19" s="9" t="s">
        <v>33</v>
      </c>
      <c r="BH19" s="1" t="s">
        <v>76</v>
      </c>
      <c r="BJ19" s="26"/>
      <c r="BK19" s="26"/>
      <c r="BL19" s="26"/>
      <c r="BM19" s="26"/>
      <c r="BN19" s="26"/>
      <c r="BO19" s="26"/>
      <c r="BP19" s="26"/>
      <c r="BQ19" s="26"/>
      <c r="BR19" s="26"/>
      <c r="BS19" s="27"/>
      <c r="BT19" s="26"/>
      <c r="BU19" s="26"/>
      <c r="BV19" s="26"/>
      <c r="BW19" s="26"/>
      <c r="BX19" s="26"/>
      <c r="BY19" s="26"/>
      <c r="BZ19" s="26"/>
      <c r="CA19" s="26"/>
      <c r="CB19" s="26"/>
      <c r="CC19" s="28"/>
      <c r="CD19" s="28"/>
      <c r="CE19" s="28"/>
      <c r="CF19" s="28"/>
      <c r="CG19" s="28"/>
      <c r="CH19" s="28"/>
    </row>
    <row r="20" spans="1:86" x14ac:dyDescent="0.3">
      <c r="A20" s="7" t="s">
        <v>33</v>
      </c>
      <c r="B20" s="1" t="s">
        <v>36</v>
      </c>
      <c r="C20" s="1" t="s">
        <v>154</v>
      </c>
      <c r="D20" s="26"/>
      <c r="E20" s="26"/>
      <c r="F20" s="26"/>
      <c r="G20" s="26"/>
      <c r="H20" s="26"/>
      <c r="I20" s="26"/>
      <c r="J20" s="26"/>
      <c r="K20" s="26"/>
      <c r="L20" s="26"/>
      <c r="M20" s="28"/>
      <c r="N20" s="26"/>
      <c r="O20" s="26"/>
      <c r="P20" s="26"/>
      <c r="Q20" s="26"/>
      <c r="R20" s="26"/>
      <c r="S20" s="26"/>
      <c r="T20" s="26"/>
      <c r="U20" s="26"/>
      <c r="V20" s="26"/>
      <c r="W20" s="28"/>
      <c r="X20" s="28"/>
      <c r="Y20" s="28"/>
      <c r="Z20" s="28"/>
      <c r="AA20" s="28"/>
      <c r="AB20" s="28"/>
      <c r="AC20" s="21"/>
      <c r="AD20" s="9" t="s">
        <v>33</v>
      </c>
      <c r="AF20" s="23"/>
      <c r="AG20" s="26"/>
      <c r="AH20" s="26"/>
      <c r="AI20" s="26"/>
      <c r="AJ20" s="26"/>
      <c r="AK20" s="26"/>
      <c r="AL20" s="26"/>
      <c r="AM20" s="26"/>
      <c r="AN20" s="26"/>
      <c r="AO20" s="26"/>
      <c r="AP20" s="27"/>
      <c r="AQ20" s="26"/>
      <c r="AR20" s="26"/>
      <c r="AS20" s="26"/>
      <c r="AT20" s="26"/>
      <c r="AU20" s="26"/>
      <c r="AV20" s="26"/>
      <c r="AW20" s="26"/>
      <c r="AX20" s="26"/>
      <c r="AY20" s="26"/>
      <c r="AZ20" s="28"/>
      <c r="BA20" s="28"/>
      <c r="BB20" s="28"/>
      <c r="BC20" s="28"/>
      <c r="BD20" s="28"/>
      <c r="BE20" s="28"/>
      <c r="BF20" s="21"/>
      <c r="BG20" s="9" t="s">
        <v>33</v>
      </c>
      <c r="BH20" s="1" t="s">
        <v>69</v>
      </c>
      <c r="BI20" s="23" t="s">
        <v>69</v>
      </c>
      <c r="BJ20" s="33">
        <v>1</v>
      </c>
      <c r="BK20" s="33">
        <v>1</v>
      </c>
      <c r="BL20" s="33">
        <v>0</v>
      </c>
      <c r="BM20" s="33">
        <v>0</v>
      </c>
      <c r="BN20" s="33">
        <v>1</v>
      </c>
      <c r="BO20" s="33">
        <v>0</v>
      </c>
      <c r="BP20" s="33">
        <v>1</v>
      </c>
      <c r="BQ20" s="33">
        <v>0</v>
      </c>
      <c r="BR20" s="33">
        <v>0</v>
      </c>
      <c r="BS20" s="38">
        <v>7</v>
      </c>
      <c r="BT20" s="33">
        <v>4</v>
      </c>
      <c r="BU20" s="33">
        <v>1</v>
      </c>
      <c r="BV20" s="33">
        <v>1</v>
      </c>
      <c r="BW20" s="33">
        <v>0</v>
      </c>
      <c r="BX20" s="33">
        <v>2</v>
      </c>
      <c r="BY20" s="33">
        <v>4</v>
      </c>
      <c r="BZ20" s="33">
        <v>0</v>
      </c>
      <c r="CA20" s="33">
        <v>0</v>
      </c>
      <c r="CB20" s="33">
        <v>0</v>
      </c>
      <c r="CC20" s="38">
        <v>1.29</v>
      </c>
      <c r="CD20" s="38">
        <v>5.14</v>
      </c>
      <c r="CE20" s="38">
        <v>2.57</v>
      </c>
      <c r="CF20" s="38">
        <v>0</v>
      </c>
      <c r="CG20" s="38">
        <v>3.9</v>
      </c>
      <c r="CH20" s="38">
        <v>0.86</v>
      </c>
    </row>
    <row r="21" spans="1:86" x14ac:dyDescent="0.3">
      <c r="A21" s="7" t="s">
        <v>33</v>
      </c>
      <c r="B21" s="1" t="s">
        <v>38</v>
      </c>
      <c r="C21" s="23" t="s">
        <v>38</v>
      </c>
      <c r="D21" s="26">
        <v>1</v>
      </c>
      <c r="E21" s="26">
        <v>1</v>
      </c>
      <c r="F21" s="26">
        <v>0</v>
      </c>
      <c r="G21" s="26">
        <v>0</v>
      </c>
      <c r="H21" s="26">
        <v>0</v>
      </c>
      <c r="I21" s="26">
        <v>0</v>
      </c>
      <c r="J21" s="26" t="s">
        <v>108</v>
      </c>
      <c r="K21" s="26">
        <v>0</v>
      </c>
      <c r="L21" s="26">
        <v>0</v>
      </c>
      <c r="M21" s="28">
        <v>7.333333333333333</v>
      </c>
      <c r="N21" s="26">
        <v>10</v>
      </c>
      <c r="O21" s="26">
        <v>4</v>
      </c>
      <c r="P21" s="26">
        <v>4</v>
      </c>
      <c r="Q21" s="26">
        <v>0</v>
      </c>
      <c r="R21" s="26">
        <v>4</v>
      </c>
      <c r="S21" s="26">
        <v>4</v>
      </c>
      <c r="T21" s="26">
        <v>0</v>
      </c>
      <c r="U21" s="26">
        <v>0</v>
      </c>
      <c r="V21" s="26">
        <v>0</v>
      </c>
      <c r="W21" s="28">
        <v>4.91</v>
      </c>
      <c r="X21" s="28">
        <v>4.91</v>
      </c>
      <c r="Y21" s="28">
        <v>4.91</v>
      </c>
      <c r="Z21" s="28">
        <v>0</v>
      </c>
      <c r="AA21" s="28">
        <v>0.1</v>
      </c>
      <c r="AB21" s="28">
        <v>1.91</v>
      </c>
      <c r="AC21" s="21"/>
      <c r="AD21" s="9" t="s">
        <v>33</v>
      </c>
      <c r="AF21" s="23"/>
      <c r="AG21" s="26"/>
      <c r="AH21" s="26"/>
      <c r="AI21" s="26"/>
      <c r="AJ21" s="26"/>
      <c r="AK21" s="26"/>
      <c r="AL21" s="26"/>
      <c r="AM21" s="26"/>
      <c r="AN21" s="26"/>
      <c r="AO21" s="26"/>
      <c r="AP21" s="27"/>
      <c r="AQ21" s="26"/>
      <c r="AR21" s="26"/>
      <c r="AS21" s="26"/>
      <c r="AT21" s="26"/>
      <c r="AU21" s="26"/>
      <c r="AV21" s="26"/>
      <c r="AW21" s="26"/>
      <c r="AX21" s="26"/>
      <c r="AY21" s="26"/>
      <c r="AZ21" s="28"/>
      <c r="BA21" s="28"/>
      <c r="BB21" s="28"/>
      <c r="BC21" s="28"/>
      <c r="BD21" s="28"/>
      <c r="BE21" s="28"/>
      <c r="BF21" s="21"/>
      <c r="BG21" s="9" t="s">
        <v>33</v>
      </c>
      <c r="BH21" s="1" t="s">
        <v>67</v>
      </c>
      <c r="BI21" s="23" t="s">
        <v>67</v>
      </c>
      <c r="BJ21" s="26">
        <v>1</v>
      </c>
      <c r="BK21" s="26">
        <v>1</v>
      </c>
      <c r="BL21" s="26">
        <v>0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0</v>
      </c>
      <c r="BS21" s="28">
        <v>5.666666666666667</v>
      </c>
      <c r="BT21" s="26">
        <v>4</v>
      </c>
      <c r="BU21" s="26">
        <v>3</v>
      </c>
      <c r="BV21" s="26">
        <v>3</v>
      </c>
      <c r="BW21" s="26">
        <v>0</v>
      </c>
      <c r="BX21" s="26">
        <v>7</v>
      </c>
      <c r="BY21" s="26">
        <v>6</v>
      </c>
      <c r="BZ21" s="26">
        <v>0</v>
      </c>
      <c r="CA21" s="26">
        <v>0</v>
      </c>
      <c r="CB21" s="26">
        <v>0</v>
      </c>
      <c r="CC21" s="28">
        <v>4.76</v>
      </c>
      <c r="CD21" s="28">
        <v>9.5299999999999994</v>
      </c>
      <c r="CE21" s="28">
        <v>11.12</v>
      </c>
      <c r="CF21" s="28">
        <v>0</v>
      </c>
      <c r="CG21" s="28">
        <v>1.4</v>
      </c>
      <c r="CH21" s="28">
        <v>1.94</v>
      </c>
    </row>
    <row r="22" spans="1:86" x14ac:dyDescent="0.3">
      <c r="A22" s="7" t="s">
        <v>33</v>
      </c>
      <c r="B22" s="1" t="s">
        <v>160</v>
      </c>
      <c r="C22" s="23" t="s">
        <v>160</v>
      </c>
      <c r="D22" s="26">
        <v>1</v>
      </c>
      <c r="E22" s="26">
        <v>1</v>
      </c>
      <c r="F22" s="26">
        <v>0</v>
      </c>
      <c r="G22" s="26">
        <v>0</v>
      </c>
      <c r="H22" s="26">
        <v>0</v>
      </c>
      <c r="I22" s="26">
        <v>1</v>
      </c>
      <c r="J22" s="26">
        <v>0</v>
      </c>
      <c r="K22" s="26">
        <v>0</v>
      </c>
      <c r="L22" s="26">
        <v>0</v>
      </c>
      <c r="M22" s="28">
        <v>5</v>
      </c>
      <c r="N22" s="26">
        <v>9</v>
      </c>
      <c r="O22" s="26">
        <v>4</v>
      </c>
      <c r="P22" s="26">
        <v>4</v>
      </c>
      <c r="Q22" s="26">
        <v>0</v>
      </c>
      <c r="R22" s="26">
        <v>3</v>
      </c>
      <c r="S22" s="26">
        <v>5</v>
      </c>
      <c r="T22" s="26">
        <v>0</v>
      </c>
      <c r="U22" s="26">
        <v>0</v>
      </c>
      <c r="V22" s="26">
        <v>1</v>
      </c>
      <c r="W22" s="28">
        <v>7.2</v>
      </c>
      <c r="X22" s="28">
        <v>9</v>
      </c>
      <c r="Y22" s="28">
        <v>5.4</v>
      </c>
      <c r="Z22" s="28">
        <v>0</v>
      </c>
      <c r="AA22" s="28">
        <v>-1</v>
      </c>
      <c r="AB22" s="28">
        <v>2.4</v>
      </c>
      <c r="AC22" s="21"/>
      <c r="AD22" s="9" t="s">
        <v>33</v>
      </c>
      <c r="AF22" s="23"/>
      <c r="AG22" s="26"/>
      <c r="AH22" s="26"/>
      <c r="AI22" s="26"/>
      <c r="AJ22" s="26"/>
      <c r="AK22" s="26"/>
      <c r="AL22" s="26"/>
      <c r="AM22" s="26"/>
      <c r="AN22" s="26"/>
      <c r="AO22" s="26"/>
      <c r="AP22" s="27"/>
      <c r="AQ22" s="26"/>
      <c r="AR22" s="26"/>
      <c r="AS22" s="26"/>
      <c r="AT22" s="26"/>
      <c r="AU22" s="26"/>
      <c r="AV22" s="26"/>
      <c r="AW22" s="26"/>
      <c r="AX22" s="26"/>
      <c r="AY22" s="26"/>
      <c r="AZ22" s="28"/>
      <c r="BA22" s="28"/>
      <c r="BB22" s="28"/>
      <c r="BC22" s="28"/>
      <c r="BD22" s="28"/>
      <c r="BE22" s="28"/>
      <c r="BF22" s="21"/>
      <c r="BG22" s="9" t="s">
        <v>33</v>
      </c>
      <c r="BH22" s="1" t="s">
        <v>42</v>
      </c>
      <c r="BI22" s="23" t="s">
        <v>42</v>
      </c>
      <c r="BJ22" s="26">
        <v>1</v>
      </c>
      <c r="BK22" s="26">
        <v>1</v>
      </c>
      <c r="BL22" s="26">
        <v>0</v>
      </c>
      <c r="BM22" s="26">
        <v>0</v>
      </c>
      <c r="BN22" s="26">
        <v>0</v>
      </c>
      <c r="BO22" s="26">
        <v>1</v>
      </c>
      <c r="BP22" s="26">
        <v>0</v>
      </c>
      <c r="BQ22" s="26">
        <v>0</v>
      </c>
      <c r="BR22" s="26">
        <v>0</v>
      </c>
      <c r="BS22" s="28">
        <v>5.333333333333333</v>
      </c>
      <c r="BT22" s="26">
        <v>6</v>
      </c>
      <c r="BU22" s="26">
        <v>3</v>
      </c>
      <c r="BV22" s="26">
        <v>3</v>
      </c>
      <c r="BW22" s="26">
        <v>2</v>
      </c>
      <c r="BX22" s="26">
        <v>3</v>
      </c>
      <c r="BY22" s="26">
        <v>4</v>
      </c>
      <c r="BZ22" s="26">
        <v>0</v>
      </c>
      <c r="CA22" s="26">
        <v>0</v>
      </c>
      <c r="CB22" s="26">
        <v>0</v>
      </c>
      <c r="CC22" s="28">
        <v>5.0599999999999996</v>
      </c>
      <c r="CD22" s="28">
        <v>6.75</v>
      </c>
      <c r="CE22" s="28">
        <v>5.0599999999999996</v>
      </c>
      <c r="CF22" s="28">
        <v>3.38</v>
      </c>
      <c r="CG22" s="28">
        <v>0.1</v>
      </c>
      <c r="CH22" s="28">
        <v>1.69</v>
      </c>
    </row>
    <row r="23" spans="1:86" x14ac:dyDescent="0.3">
      <c r="A23" s="7" t="s">
        <v>33</v>
      </c>
      <c r="B23" s="1" t="s">
        <v>41</v>
      </c>
      <c r="C23" s="23" t="s">
        <v>41</v>
      </c>
      <c r="D23" s="26">
        <v>1</v>
      </c>
      <c r="E23" s="26">
        <v>0</v>
      </c>
      <c r="F23" s="26">
        <v>0</v>
      </c>
      <c r="G23" s="26">
        <v>1</v>
      </c>
      <c r="H23" s="26">
        <v>0</v>
      </c>
      <c r="I23" s="26">
        <v>0</v>
      </c>
      <c r="J23" s="26" t="s">
        <v>108</v>
      </c>
      <c r="K23" s="26">
        <v>0</v>
      </c>
      <c r="L23" s="26">
        <v>0</v>
      </c>
      <c r="M23" s="28">
        <v>4</v>
      </c>
      <c r="N23" s="26">
        <v>4</v>
      </c>
      <c r="O23" s="26">
        <v>1</v>
      </c>
      <c r="P23" s="26">
        <v>1</v>
      </c>
      <c r="Q23" s="26">
        <v>0</v>
      </c>
      <c r="R23" s="26">
        <v>1</v>
      </c>
      <c r="S23" s="26">
        <v>2</v>
      </c>
      <c r="T23" s="26">
        <v>0</v>
      </c>
      <c r="U23" s="26">
        <v>0</v>
      </c>
      <c r="V23" s="26">
        <v>0</v>
      </c>
      <c r="W23" s="28">
        <v>2.25</v>
      </c>
      <c r="X23" s="28">
        <v>4.5</v>
      </c>
      <c r="Y23" s="28">
        <v>2.25</v>
      </c>
      <c r="Z23" s="28">
        <v>0</v>
      </c>
      <c r="AA23" s="28">
        <v>1.2</v>
      </c>
      <c r="AB23" s="28">
        <v>1.25</v>
      </c>
      <c r="AC23" s="21"/>
      <c r="AD23" s="9" t="s">
        <v>33</v>
      </c>
      <c r="AF23" s="23"/>
      <c r="AG23" s="26"/>
      <c r="AH23" s="26"/>
      <c r="AI23" s="26"/>
      <c r="AJ23" s="26"/>
      <c r="AK23" s="26"/>
      <c r="AL23" s="26"/>
      <c r="AM23" s="26"/>
      <c r="AN23" s="26"/>
      <c r="AO23" s="26"/>
      <c r="AP23" s="27"/>
      <c r="AQ23" s="26"/>
      <c r="AR23" s="26"/>
      <c r="AS23" s="26"/>
      <c r="AT23" s="26"/>
      <c r="AU23" s="26"/>
      <c r="AV23" s="26"/>
      <c r="AW23" s="26"/>
      <c r="AX23" s="26"/>
      <c r="AY23" s="26"/>
      <c r="AZ23" s="28"/>
      <c r="BA23" s="28"/>
      <c r="BB23" s="28"/>
      <c r="BC23" s="28"/>
      <c r="BD23" s="28"/>
      <c r="BE23" s="28"/>
      <c r="BF23" s="21"/>
      <c r="BG23" s="9" t="s">
        <v>33</v>
      </c>
      <c r="BH23" s="1" t="s">
        <v>182</v>
      </c>
      <c r="BI23" s="23" t="s">
        <v>182</v>
      </c>
      <c r="BJ23" s="26">
        <v>1</v>
      </c>
      <c r="BK23" s="26">
        <v>1</v>
      </c>
      <c r="BL23" s="26">
        <v>0</v>
      </c>
      <c r="BM23" s="26">
        <v>0</v>
      </c>
      <c r="BN23" s="26">
        <v>0</v>
      </c>
      <c r="BO23" s="26">
        <v>1</v>
      </c>
      <c r="BP23" s="26">
        <v>0</v>
      </c>
      <c r="BQ23" s="26">
        <v>0</v>
      </c>
      <c r="BR23" s="26">
        <v>0</v>
      </c>
      <c r="BS23" s="28">
        <v>5</v>
      </c>
      <c r="BT23" s="26">
        <v>2</v>
      </c>
      <c r="BU23" s="26">
        <v>4</v>
      </c>
      <c r="BV23" s="26">
        <v>0</v>
      </c>
      <c r="BW23" s="26">
        <v>1</v>
      </c>
      <c r="BX23" s="26">
        <v>3</v>
      </c>
      <c r="BY23" s="26">
        <v>4</v>
      </c>
      <c r="BZ23" s="26">
        <v>0</v>
      </c>
      <c r="CA23" s="26">
        <v>0</v>
      </c>
      <c r="CB23" s="26">
        <v>0</v>
      </c>
      <c r="CC23" s="28">
        <v>0</v>
      </c>
      <c r="CD23" s="28">
        <v>7.2</v>
      </c>
      <c r="CE23" s="28">
        <v>5.4</v>
      </c>
      <c r="CF23" s="28">
        <v>1.8</v>
      </c>
      <c r="CG23" s="28">
        <v>2.9</v>
      </c>
      <c r="CH23" s="28">
        <v>1</v>
      </c>
    </row>
    <row r="24" spans="1:86" x14ac:dyDescent="0.3">
      <c r="A24" s="7" t="s">
        <v>33</v>
      </c>
      <c r="B24" s="1" t="s">
        <v>44</v>
      </c>
      <c r="C24" s="23" t="s">
        <v>44</v>
      </c>
      <c r="D24" s="26">
        <v>1</v>
      </c>
      <c r="E24" s="26">
        <v>0</v>
      </c>
      <c r="F24" s="26">
        <v>0</v>
      </c>
      <c r="G24" s="26">
        <v>1</v>
      </c>
      <c r="H24" s="26">
        <v>0</v>
      </c>
      <c r="I24" s="26">
        <v>0</v>
      </c>
      <c r="J24" s="26" t="s">
        <v>108</v>
      </c>
      <c r="K24" s="26">
        <v>0</v>
      </c>
      <c r="L24" s="26">
        <v>0</v>
      </c>
      <c r="M24" s="28">
        <v>1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2</v>
      </c>
      <c r="T24" s="26">
        <v>0</v>
      </c>
      <c r="U24" s="26">
        <v>0</v>
      </c>
      <c r="V24" s="26">
        <v>0</v>
      </c>
      <c r="W24" s="28">
        <v>0</v>
      </c>
      <c r="X24" s="28">
        <v>18</v>
      </c>
      <c r="Y24" s="28">
        <v>0</v>
      </c>
      <c r="Z24" s="28">
        <v>0</v>
      </c>
      <c r="AA24" s="28">
        <v>0.7</v>
      </c>
      <c r="AB24" s="28">
        <v>0</v>
      </c>
      <c r="AC24" s="21"/>
      <c r="AD24" s="9" t="s">
        <v>33</v>
      </c>
      <c r="AF24" s="23"/>
      <c r="AG24" s="26"/>
      <c r="AH24" s="26"/>
      <c r="AI24" s="26"/>
      <c r="AJ24" s="26"/>
      <c r="AK24" s="26"/>
      <c r="AL24" s="26"/>
      <c r="AM24" s="26"/>
      <c r="AN24" s="26"/>
      <c r="AO24" s="26"/>
      <c r="AP24" s="27"/>
      <c r="AQ24" s="26"/>
      <c r="AR24" s="26"/>
      <c r="AS24" s="26"/>
      <c r="AT24" s="26"/>
      <c r="AU24" s="26"/>
      <c r="AV24" s="26"/>
      <c r="AW24" s="26"/>
      <c r="AX24" s="26"/>
      <c r="AY24" s="26"/>
      <c r="AZ24" s="28"/>
      <c r="BA24" s="28"/>
      <c r="BB24" s="28"/>
      <c r="BC24" s="28"/>
      <c r="BD24" s="28"/>
      <c r="BE24" s="28"/>
      <c r="BF24" s="21"/>
      <c r="BG24" s="9" t="s">
        <v>33</v>
      </c>
      <c r="BH24" s="1" t="s">
        <v>75</v>
      </c>
      <c r="BI24" s="23" t="s">
        <v>75</v>
      </c>
      <c r="BJ24" s="26">
        <v>3</v>
      </c>
      <c r="BK24" s="26">
        <v>0</v>
      </c>
      <c r="BL24" s="26">
        <v>0</v>
      </c>
      <c r="BM24" s="26">
        <v>3</v>
      </c>
      <c r="BN24" s="26">
        <v>0</v>
      </c>
      <c r="BO24" s="26">
        <v>0</v>
      </c>
      <c r="BP24" s="26" t="s">
        <v>108</v>
      </c>
      <c r="BQ24" s="26">
        <v>2</v>
      </c>
      <c r="BR24" s="26">
        <v>0</v>
      </c>
      <c r="BS24" s="28">
        <v>4</v>
      </c>
      <c r="BT24" s="26">
        <v>3</v>
      </c>
      <c r="BU24" s="26">
        <v>0</v>
      </c>
      <c r="BV24" s="26">
        <v>0</v>
      </c>
      <c r="BW24" s="26">
        <v>0</v>
      </c>
      <c r="BX24" s="26">
        <v>1</v>
      </c>
      <c r="BY24" s="26">
        <v>2</v>
      </c>
      <c r="BZ24" s="26">
        <v>0</v>
      </c>
      <c r="CA24" s="26">
        <v>0</v>
      </c>
      <c r="CB24" s="26">
        <v>0</v>
      </c>
      <c r="CC24" s="28">
        <v>0</v>
      </c>
      <c r="CD24" s="28">
        <v>4.5</v>
      </c>
      <c r="CE24" s="28">
        <v>2.25</v>
      </c>
      <c r="CF24" s="28">
        <v>0</v>
      </c>
      <c r="CG24" s="28">
        <v>2.2000000000000002</v>
      </c>
      <c r="CH24" s="28">
        <v>1</v>
      </c>
    </row>
    <row r="25" spans="1:86" x14ac:dyDescent="0.3">
      <c r="A25" s="7" t="s">
        <v>33</v>
      </c>
      <c r="B25" s="1" t="s">
        <v>68</v>
      </c>
      <c r="C25" s="23" t="s">
        <v>68</v>
      </c>
      <c r="D25" s="26">
        <v>1</v>
      </c>
      <c r="E25" s="26">
        <v>1</v>
      </c>
      <c r="F25" s="26">
        <v>0</v>
      </c>
      <c r="G25" s="26">
        <v>0</v>
      </c>
      <c r="H25" s="26">
        <v>0</v>
      </c>
      <c r="I25" s="26">
        <v>0</v>
      </c>
      <c r="J25" s="26" t="s">
        <v>108</v>
      </c>
      <c r="K25" s="26">
        <v>0</v>
      </c>
      <c r="L25" s="26">
        <v>0</v>
      </c>
      <c r="M25" s="28">
        <v>7</v>
      </c>
      <c r="N25" s="26">
        <v>8</v>
      </c>
      <c r="O25" s="26">
        <v>1</v>
      </c>
      <c r="P25" s="26">
        <v>1</v>
      </c>
      <c r="Q25" s="26">
        <v>0</v>
      </c>
      <c r="R25" s="26">
        <v>0</v>
      </c>
      <c r="S25" s="26">
        <v>6</v>
      </c>
      <c r="T25" s="26">
        <v>0</v>
      </c>
      <c r="U25" s="26">
        <v>0</v>
      </c>
      <c r="V25" s="26">
        <v>0</v>
      </c>
      <c r="W25" s="28">
        <v>1.29</v>
      </c>
      <c r="X25" s="28">
        <v>7.71</v>
      </c>
      <c r="Y25" s="28">
        <v>0</v>
      </c>
      <c r="Z25" s="28">
        <v>0</v>
      </c>
      <c r="AA25" s="28">
        <v>3.1</v>
      </c>
      <c r="AB25" s="28">
        <v>1.1399999999999999</v>
      </c>
      <c r="AC25" s="21"/>
      <c r="AD25" s="9" t="s">
        <v>33</v>
      </c>
      <c r="AF25" s="23"/>
      <c r="AG25" s="26"/>
      <c r="AH25" s="26"/>
      <c r="AI25" s="26"/>
      <c r="AJ25" s="26"/>
      <c r="AK25" s="26"/>
      <c r="AL25" s="26"/>
      <c r="AM25" s="26"/>
      <c r="AN25" s="26"/>
      <c r="AO25" s="26"/>
      <c r="AP25" s="27"/>
      <c r="AQ25" s="26"/>
      <c r="AR25" s="26"/>
      <c r="AS25" s="26"/>
      <c r="AT25" s="26"/>
      <c r="AU25" s="26"/>
      <c r="AV25" s="26"/>
      <c r="AW25" s="26"/>
      <c r="AX25" s="26"/>
      <c r="AY25" s="26"/>
      <c r="AZ25" s="28"/>
      <c r="BA25" s="28"/>
      <c r="BB25" s="28"/>
      <c r="BC25" s="28"/>
      <c r="BD25" s="28"/>
      <c r="BE25" s="28"/>
      <c r="BF25" s="21"/>
      <c r="BG25" s="9" t="s">
        <v>33</v>
      </c>
      <c r="BH25" s="1" t="s">
        <v>78</v>
      </c>
      <c r="BI25" s="23" t="s">
        <v>78</v>
      </c>
      <c r="BJ25" s="26">
        <v>1</v>
      </c>
      <c r="BK25" s="26">
        <v>0</v>
      </c>
      <c r="BL25" s="26">
        <v>0</v>
      </c>
      <c r="BM25" s="26">
        <v>1</v>
      </c>
      <c r="BN25" s="26">
        <v>1</v>
      </c>
      <c r="BO25" s="26">
        <v>0</v>
      </c>
      <c r="BP25" s="26">
        <v>1</v>
      </c>
      <c r="BQ25" s="26">
        <v>0</v>
      </c>
      <c r="BR25" s="26">
        <v>0</v>
      </c>
      <c r="BS25" s="28">
        <v>3</v>
      </c>
      <c r="BT25" s="26">
        <v>2</v>
      </c>
      <c r="BU25" s="26">
        <v>0</v>
      </c>
      <c r="BV25" s="26">
        <v>0</v>
      </c>
      <c r="BW25" s="26">
        <v>0</v>
      </c>
      <c r="BX25" s="26">
        <v>0</v>
      </c>
      <c r="BY25" s="26">
        <v>5</v>
      </c>
      <c r="BZ25" s="26">
        <v>0</v>
      </c>
      <c r="CA25" s="26">
        <v>0</v>
      </c>
      <c r="CB25" s="26">
        <v>0</v>
      </c>
      <c r="CC25" s="28">
        <v>0</v>
      </c>
      <c r="CD25" s="28">
        <v>15</v>
      </c>
      <c r="CE25" s="28">
        <v>0</v>
      </c>
      <c r="CF25" s="28">
        <v>0</v>
      </c>
      <c r="CG25" s="28">
        <v>3</v>
      </c>
      <c r="CH25" s="28">
        <v>0.67</v>
      </c>
    </row>
    <row r="26" spans="1:86" x14ac:dyDescent="0.3">
      <c r="A26" s="7" t="s">
        <v>33</v>
      </c>
      <c r="B26" s="1" t="s">
        <v>46</v>
      </c>
      <c r="C26" s="23" t="s">
        <v>46</v>
      </c>
      <c r="D26" s="26">
        <v>1</v>
      </c>
      <c r="E26" s="26">
        <v>0</v>
      </c>
      <c r="F26" s="26">
        <v>0</v>
      </c>
      <c r="G26" s="26">
        <v>1</v>
      </c>
      <c r="H26" s="26">
        <v>0</v>
      </c>
      <c r="I26" s="26">
        <v>0</v>
      </c>
      <c r="J26" s="26" t="s">
        <v>108</v>
      </c>
      <c r="K26" s="26">
        <v>1</v>
      </c>
      <c r="L26" s="26">
        <v>0</v>
      </c>
      <c r="M26" s="28">
        <v>1</v>
      </c>
      <c r="N26" s="26">
        <v>2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0.5</v>
      </c>
      <c r="AB26" s="28">
        <v>2</v>
      </c>
      <c r="AC26" s="21"/>
      <c r="AD26" s="9" t="s">
        <v>33</v>
      </c>
      <c r="AF26" s="23"/>
      <c r="AG26" s="26"/>
      <c r="AH26" s="26"/>
      <c r="AI26" s="26"/>
      <c r="AJ26" s="26"/>
      <c r="AK26" s="26"/>
      <c r="AL26" s="26"/>
      <c r="AM26" s="26"/>
      <c r="AN26" s="26"/>
      <c r="AO26" s="26"/>
      <c r="AP26" s="27"/>
      <c r="AQ26" s="26"/>
      <c r="AR26" s="26"/>
      <c r="AS26" s="26"/>
      <c r="AT26" s="26"/>
      <c r="AU26" s="26"/>
      <c r="AV26" s="26"/>
      <c r="AW26" s="26"/>
      <c r="AX26" s="26"/>
      <c r="AY26" s="26"/>
      <c r="AZ26" s="28"/>
      <c r="BA26" s="28"/>
      <c r="BB26" s="28"/>
      <c r="BC26" s="28"/>
      <c r="BD26" s="28"/>
      <c r="BE26" s="28"/>
      <c r="BF26" s="21"/>
      <c r="BG26" s="9" t="s">
        <v>33</v>
      </c>
      <c r="BH26" s="1" t="s">
        <v>79</v>
      </c>
      <c r="BI26" s="23" t="s">
        <v>79</v>
      </c>
      <c r="BJ26" s="26">
        <v>1</v>
      </c>
      <c r="BK26" s="26">
        <v>1</v>
      </c>
      <c r="BL26" s="26">
        <v>0</v>
      </c>
      <c r="BM26" s="26">
        <v>0</v>
      </c>
      <c r="BN26" s="26">
        <v>0</v>
      </c>
      <c r="BO26" s="26">
        <v>1</v>
      </c>
      <c r="BP26" s="26">
        <v>0</v>
      </c>
      <c r="BQ26" s="26">
        <v>0</v>
      </c>
      <c r="BR26" s="26">
        <v>0</v>
      </c>
      <c r="BS26" s="28">
        <v>3.3333333333333335</v>
      </c>
      <c r="BT26" s="26">
        <v>6</v>
      </c>
      <c r="BU26" s="26">
        <v>5</v>
      </c>
      <c r="BV26" s="26">
        <v>5</v>
      </c>
      <c r="BW26" s="26">
        <v>0</v>
      </c>
      <c r="BX26" s="26">
        <v>1</v>
      </c>
      <c r="BY26" s="26">
        <v>1</v>
      </c>
      <c r="BZ26" s="26">
        <v>1</v>
      </c>
      <c r="CA26" s="26">
        <v>0</v>
      </c>
      <c r="CB26" s="26">
        <v>0</v>
      </c>
      <c r="CC26" s="28">
        <v>13.5</v>
      </c>
      <c r="CD26" s="28">
        <v>2.7</v>
      </c>
      <c r="CE26" s="28">
        <v>2.7</v>
      </c>
      <c r="CF26" s="28">
        <v>0</v>
      </c>
      <c r="CG26" s="28">
        <v>-3.2</v>
      </c>
      <c r="CH26" s="28">
        <v>2.1</v>
      </c>
    </row>
    <row r="27" spans="1:86" x14ac:dyDescent="0.3">
      <c r="A27" s="7" t="s">
        <v>33</v>
      </c>
      <c r="B27" s="1" t="s">
        <v>132</v>
      </c>
      <c r="C27" s="23" t="s">
        <v>137</v>
      </c>
      <c r="D27" s="26">
        <v>3</v>
      </c>
      <c r="E27" s="26">
        <v>0</v>
      </c>
      <c r="F27" s="26">
        <v>0</v>
      </c>
      <c r="G27" s="26">
        <v>1</v>
      </c>
      <c r="H27" s="26">
        <v>0</v>
      </c>
      <c r="I27" s="26">
        <v>0</v>
      </c>
      <c r="J27" s="26" t="s">
        <v>108</v>
      </c>
      <c r="K27" s="26">
        <v>0</v>
      </c>
      <c r="L27" s="26">
        <v>0</v>
      </c>
      <c r="M27" s="28">
        <v>3</v>
      </c>
      <c r="N27" s="26">
        <v>3</v>
      </c>
      <c r="O27" s="26">
        <v>4</v>
      </c>
      <c r="P27" s="26">
        <v>4</v>
      </c>
      <c r="Q27" s="26">
        <v>0</v>
      </c>
      <c r="R27" s="26">
        <v>5</v>
      </c>
      <c r="S27" s="26">
        <v>4</v>
      </c>
      <c r="T27" s="26">
        <v>0</v>
      </c>
      <c r="U27" s="26">
        <v>0</v>
      </c>
      <c r="V27" s="26">
        <v>0</v>
      </c>
      <c r="W27" s="28">
        <v>12</v>
      </c>
      <c r="X27" s="28">
        <v>12</v>
      </c>
      <c r="Y27" s="28">
        <v>15</v>
      </c>
      <c r="Z27" s="28">
        <v>0</v>
      </c>
      <c r="AA27" s="28">
        <v>-2.1</v>
      </c>
      <c r="AB27" s="28">
        <v>2.67</v>
      </c>
      <c r="AC27" s="21"/>
      <c r="AD27" s="9" t="s">
        <v>33</v>
      </c>
      <c r="AF27" s="23"/>
      <c r="AG27" s="26"/>
      <c r="AH27" s="26"/>
      <c r="AI27" s="26"/>
      <c r="AJ27" s="26"/>
      <c r="AK27" s="26"/>
      <c r="AL27" s="26"/>
      <c r="AM27" s="26"/>
      <c r="AN27" s="26"/>
      <c r="AO27" s="26"/>
      <c r="AP27" s="27"/>
      <c r="AQ27" s="26"/>
      <c r="AR27" s="26"/>
      <c r="AS27" s="26"/>
      <c r="AT27" s="26"/>
      <c r="AU27" s="26"/>
      <c r="AV27" s="26"/>
      <c r="AW27" s="26"/>
      <c r="AX27" s="26"/>
      <c r="AY27" s="26"/>
      <c r="AZ27" s="28"/>
      <c r="BA27" s="28"/>
      <c r="BB27" s="28"/>
      <c r="BC27" s="28"/>
      <c r="BD27" s="28"/>
      <c r="BE27" s="28"/>
      <c r="BF27" s="21"/>
      <c r="BG27" s="9" t="s">
        <v>33</v>
      </c>
      <c r="BH27" s="1" t="s">
        <v>77</v>
      </c>
      <c r="BI27" s="23" t="s">
        <v>77</v>
      </c>
      <c r="BJ27" s="26">
        <v>1</v>
      </c>
      <c r="BK27" s="26">
        <v>1</v>
      </c>
      <c r="BL27" s="26">
        <v>0</v>
      </c>
      <c r="BM27" s="26">
        <v>0</v>
      </c>
      <c r="BN27" s="26">
        <v>0</v>
      </c>
      <c r="BO27" s="26">
        <v>0</v>
      </c>
      <c r="BP27" s="26" t="s">
        <v>108</v>
      </c>
      <c r="BQ27" s="26">
        <v>0</v>
      </c>
      <c r="BR27" s="26">
        <v>0</v>
      </c>
      <c r="BS27" s="28">
        <v>7.333333333333333</v>
      </c>
      <c r="BT27" s="26">
        <v>5</v>
      </c>
      <c r="BU27" s="26">
        <v>3</v>
      </c>
      <c r="BV27" s="26">
        <v>3</v>
      </c>
      <c r="BW27" s="26">
        <v>1</v>
      </c>
      <c r="BX27" s="26">
        <v>2</v>
      </c>
      <c r="BY27" s="26">
        <v>7</v>
      </c>
      <c r="BZ27" s="26">
        <v>0</v>
      </c>
      <c r="CA27" s="26">
        <v>0</v>
      </c>
      <c r="CB27" s="26">
        <v>0</v>
      </c>
      <c r="CC27" s="28">
        <v>3.68</v>
      </c>
      <c r="CD27" s="28">
        <v>8.59</v>
      </c>
      <c r="CE27" s="28">
        <v>2.4500000000000002</v>
      </c>
      <c r="CF27" s="28">
        <v>1.23</v>
      </c>
      <c r="CG27" s="28">
        <v>1.4</v>
      </c>
      <c r="CH27" s="28">
        <v>0.95</v>
      </c>
    </row>
    <row r="28" spans="1:86" x14ac:dyDescent="0.3">
      <c r="A28" s="7"/>
      <c r="B28" s="4" t="s">
        <v>52</v>
      </c>
      <c r="C28" s="4"/>
      <c r="D28" s="4">
        <f t="shared" ref="D28:V28" si="3">SUM(D18:D27)</f>
        <v>11</v>
      </c>
      <c r="E28" s="4">
        <f t="shared" si="3"/>
        <v>5</v>
      </c>
      <c r="F28" s="4">
        <f t="shared" si="3"/>
        <v>0</v>
      </c>
      <c r="G28" s="4">
        <f t="shared" si="3"/>
        <v>4</v>
      </c>
      <c r="H28" s="4">
        <f t="shared" si="3"/>
        <v>1</v>
      </c>
      <c r="I28" s="4">
        <f t="shared" si="3"/>
        <v>1</v>
      </c>
      <c r="J28" s="4">
        <f t="shared" si="3"/>
        <v>1</v>
      </c>
      <c r="K28" s="4">
        <f t="shared" si="3"/>
        <v>1</v>
      </c>
      <c r="L28" s="4">
        <f t="shared" si="3"/>
        <v>0</v>
      </c>
      <c r="M28" s="13">
        <f t="shared" si="3"/>
        <v>40.333333333333329</v>
      </c>
      <c r="N28" s="4">
        <f t="shared" si="3"/>
        <v>49</v>
      </c>
      <c r="O28" s="4">
        <f t="shared" si="3"/>
        <v>19</v>
      </c>
      <c r="P28" s="4">
        <f t="shared" si="3"/>
        <v>19</v>
      </c>
      <c r="Q28" s="4">
        <f t="shared" si="3"/>
        <v>1</v>
      </c>
      <c r="R28" s="4">
        <f t="shared" si="3"/>
        <v>20</v>
      </c>
      <c r="S28" s="4">
        <f t="shared" si="3"/>
        <v>26</v>
      </c>
      <c r="T28" s="4">
        <f t="shared" si="3"/>
        <v>0</v>
      </c>
      <c r="U28" s="4">
        <f t="shared" si="3"/>
        <v>0</v>
      </c>
      <c r="V28" s="4">
        <f t="shared" si="3"/>
        <v>1</v>
      </c>
      <c r="W28" s="13">
        <f>(P28/M28)*9</f>
        <v>4.2396694214876041</v>
      </c>
      <c r="X28" s="13"/>
      <c r="Y28" s="13"/>
      <c r="Z28" s="4"/>
      <c r="AA28" s="4"/>
      <c r="AB28" s="13">
        <f>(R28+N28)/M28</f>
        <v>1.7107438016528929</v>
      </c>
      <c r="AC28" s="21"/>
      <c r="AD28" s="9"/>
      <c r="AE28" s="4" t="s">
        <v>52</v>
      </c>
      <c r="AF28" s="4"/>
      <c r="AG28" s="4">
        <f t="shared" ref="AG28:AY28" si="4">SUM(AG18:AG27)</f>
        <v>5</v>
      </c>
      <c r="AH28" s="4">
        <f t="shared" si="4"/>
        <v>0</v>
      </c>
      <c r="AI28" s="4">
        <f t="shared" si="4"/>
        <v>0</v>
      </c>
      <c r="AJ28" s="4">
        <f t="shared" si="4"/>
        <v>4</v>
      </c>
      <c r="AK28" s="4">
        <f t="shared" si="4"/>
        <v>0</v>
      </c>
      <c r="AL28" s="4">
        <f t="shared" si="4"/>
        <v>0</v>
      </c>
      <c r="AM28" s="4">
        <f t="shared" si="4"/>
        <v>0</v>
      </c>
      <c r="AN28" s="4">
        <f t="shared" si="4"/>
        <v>3</v>
      </c>
      <c r="AO28" s="4">
        <f t="shared" si="4"/>
        <v>0</v>
      </c>
      <c r="AP28" s="13">
        <f t="shared" si="4"/>
        <v>4.3333333333333339</v>
      </c>
      <c r="AQ28" s="4">
        <f t="shared" si="4"/>
        <v>5</v>
      </c>
      <c r="AR28" s="4">
        <f t="shared" si="4"/>
        <v>1</v>
      </c>
      <c r="AS28" s="4">
        <f t="shared" si="4"/>
        <v>1</v>
      </c>
      <c r="AT28" s="4">
        <f t="shared" si="4"/>
        <v>0</v>
      </c>
      <c r="AU28" s="4">
        <f t="shared" si="4"/>
        <v>3</v>
      </c>
      <c r="AV28" s="4">
        <f t="shared" si="4"/>
        <v>6</v>
      </c>
      <c r="AW28" s="4">
        <f t="shared" si="4"/>
        <v>0</v>
      </c>
      <c r="AX28" s="4">
        <f t="shared" si="4"/>
        <v>0</v>
      </c>
      <c r="AY28" s="4">
        <f t="shared" si="4"/>
        <v>0</v>
      </c>
      <c r="AZ28" s="13">
        <f>(AS28/AP28)*9</f>
        <v>2.0769230769230766</v>
      </c>
      <c r="BA28" s="13"/>
      <c r="BB28" s="13"/>
      <c r="BC28" s="4"/>
      <c r="BD28" s="4"/>
      <c r="BE28" s="13">
        <f>(AU28+AQ28)/AP28</f>
        <v>1.8461538461538458</v>
      </c>
      <c r="BF28" s="21"/>
      <c r="BG28" s="9"/>
      <c r="BH28" s="4" t="s">
        <v>52</v>
      </c>
      <c r="BI28" s="4"/>
      <c r="BJ28" s="4">
        <f t="shared" ref="BJ28:CB28" si="5">SUM(BJ18:BJ27)</f>
        <v>11</v>
      </c>
      <c r="BK28" s="4">
        <f t="shared" si="5"/>
        <v>7</v>
      </c>
      <c r="BL28" s="4">
        <f t="shared" si="5"/>
        <v>0</v>
      </c>
      <c r="BM28" s="4">
        <f t="shared" si="5"/>
        <v>4</v>
      </c>
      <c r="BN28" s="4">
        <f t="shared" si="5"/>
        <v>3</v>
      </c>
      <c r="BO28" s="4">
        <f t="shared" si="5"/>
        <v>4</v>
      </c>
      <c r="BP28" s="4">
        <f t="shared" si="5"/>
        <v>3</v>
      </c>
      <c r="BQ28" s="4">
        <f t="shared" si="5"/>
        <v>2</v>
      </c>
      <c r="BR28" s="4">
        <f t="shared" si="5"/>
        <v>0</v>
      </c>
      <c r="BS28" s="13">
        <f t="shared" si="5"/>
        <v>47.666666666666671</v>
      </c>
      <c r="BT28" s="4">
        <f t="shared" si="5"/>
        <v>37</v>
      </c>
      <c r="BU28" s="4">
        <f t="shared" si="5"/>
        <v>23</v>
      </c>
      <c r="BV28" s="4">
        <f t="shared" si="5"/>
        <v>18</v>
      </c>
      <c r="BW28" s="4">
        <f t="shared" si="5"/>
        <v>6</v>
      </c>
      <c r="BX28" s="4">
        <f t="shared" si="5"/>
        <v>22</v>
      </c>
      <c r="BY28" s="4">
        <f t="shared" si="5"/>
        <v>40</v>
      </c>
      <c r="BZ28" s="4">
        <f t="shared" si="5"/>
        <v>1</v>
      </c>
      <c r="CA28" s="4">
        <f t="shared" si="5"/>
        <v>0</v>
      </c>
      <c r="CB28" s="4">
        <f t="shared" si="5"/>
        <v>0</v>
      </c>
      <c r="CC28" s="13">
        <f>(BV28/BS28)*9</f>
        <v>3.3986013986013983</v>
      </c>
      <c r="CD28" s="13"/>
      <c r="CE28" s="13"/>
      <c r="CF28" s="4"/>
      <c r="CG28" s="4"/>
      <c r="CH28" s="13">
        <f>(BX28+BT28)/BS28</f>
        <v>1.2377622377622377</v>
      </c>
    </row>
    <row r="29" spans="1:86" x14ac:dyDescent="0.3">
      <c r="A29" s="7"/>
      <c r="B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93</v>
      </c>
      <c r="E30" s="4" t="s">
        <v>94</v>
      </c>
      <c r="F30" s="4" t="s">
        <v>90</v>
      </c>
      <c r="G30" s="4" t="s">
        <v>88</v>
      </c>
      <c r="H30" s="4" t="s">
        <v>95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96</v>
      </c>
      <c r="N30" s="4" t="s">
        <v>97</v>
      </c>
      <c r="O30" s="4" t="s">
        <v>98</v>
      </c>
      <c r="P30" s="4" t="s">
        <v>99</v>
      </c>
      <c r="Q30" s="4" t="s">
        <v>3</v>
      </c>
      <c r="R30" s="4" t="s">
        <v>100</v>
      </c>
      <c r="S30" s="4" t="s">
        <v>101</v>
      </c>
      <c r="T30" s="4" t="s">
        <v>102</v>
      </c>
      <c r="U30" s="4" t="s">
        <v>103</v>
      </c>
      <c r="V30" s="4" t="s">
        <v>104</v>
      </c>
      <c r="W30" s="6" t="s">
        <v>0</v>
      </c>
      <c r="X30" s="6" t="s">
        <v>105</v>
      </c>
      <c r="Y30" s="6" t="s">
        <v>106</v>
      </c>
      <c r="AC30" s="21"/>
      <c r="AD30" s="9"/>
      <c r="AF30" s="8"/>
      <c r="AG30" s="4" t="s">
        <v>93</v>
      </c>
      <c r="AH30" s="4" t="s">
        <v>94</v>
      </c>
      <c r="AI30" s="4" t="s">
        <v>90</v>
      </c>
      <c r="AJ30" s="4" t="s">
        <v>88</v>
      </c>
      <c r="AK30" s="4" t="s">
        <v>95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96</v>
      </c>
      <c r="AQ30" s="4" t="s">
        <v>97</v>
      </c>
      <c r="AR30" s="4" t="s">
        <v>98</v>
      </c>
      <c r="AS30" s="4" t="s">
        <v>99</v>
      </c>
      <c r="AT30" s="4" t="s">
        <v>3</v>
      </c>
      <c r="AU30" s="4" t="s">
        <v>100</v>
      </c>
      <c r="AV30" s="4" t="s">
        <v>101</v>
      </c>
      <c r="AW30" s="4" t="s">
        <v>102</v>
      </c>
      <c r="AX30" s="4" t="s">
        <v>103</v>
      </c>
      <c r="AY30" s="4" t="s">
        <v>104</v>
      </c>
      <c r="AZ30" s="4" t="s">
        <v>0</v>
      </c>
      <c r="BA30" s="4" t="s">
        <v>105</v>
      </c>
      <c r="BB30" s="4" t="s">
        <v>106</v>
      </c>
      <c r="BC30" s="10"/>
      <c r="BD30" s="10"/>
      <c r="BE30" s="10"/>
      <c r="BF30" s="21"/>
      <c r="BG30" s="9"/>
      <c r="BH30" s="4"/>
      <c r="BI30" s="8"/>
      <c r="BJ30" s="4" t="s">
        <v>93</v>
      </c>
      <c r="BK30" s="4" t="s">
        <v>94</v>
      </c>
      <c r="BL30" s="4" t="s">
        <v>90</v>
      </c>
      <c r="BM30" s="4" t="s">
        <v>88</v>
      </c>
      <c r="BN30" s="4" t="s">
        <v>95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96</v>
      </c>
      <c r="BT30" s="4" t="s">
        <v>97</v>
      </c>
      <c r="BU30" s="4" t="s">
        <v>98</v>
      </c>
      <c r="BV30" s="4" t="s">
        <v>99</v>
      </c>
      <c r="BW30" s="4" t="s">
        <v>3</v>
      </c>
      <c r="BX30" s="4" t="s">
        <v>100</v>
      </c>
      <c r="BY30" s="4" t="s">
        <v>101</v>
      </c>
      <c r="BZ30" s="4" t="s">
        <v>102</v>
      </c>
      <c r="CA30" s="4" t="s">
        <v>103</v>
      </c>
      <c r="CB30" s="4" t="s">
        <v>104</v>
      </c>
      <c r="CC30" s="4" t="s">
        <v>0</v>
      </c>
      <c r="CD30" s="4" t="s">
        <v>105</v>
      </c>
      <c r="CE30" s="4" t="s">
        <v>106</v>
      </c>
      <c r="CF30" s="10"/>
      <c r="CG30" s="10"/>
      <c r="CH30" s="10"/>
    </row>
    <row r="31" spans="1:86" x14ac:dyDescent="0.3">
      <c r="A31" s="7" t="s">
        <v>49</v>
      </c>
      <c r="B31" s="1" t="s">
        <v>140</v>
      </c>
      <c r="C31" s="23" t="s">
        <v>140</v>
      </c>
      <c r="D31" s="26">
        <v>4</v>
      </c>
      <c r="E31" s="26">
        <v>4</v>
      </c>
      <c r="F31" s="26">
        <v>15</v>
      </c>
      <c r="G31" s="26">
        <v>2</v>
      </c>
      <c r="H31" s="26">
        <v>3</v>
      </c>
      <c r="I31" s="26">
        <v>2</v>
      </c>
      <c r="J31" s="26">
        <v>0</v>
      </c>
      <c r="K31" s="26">
        <v>1</v>
      </c>
      <c r="L31" s="26">
        <v>1</v>
      </c>
      <c r="M31" s="26">
        <v>2</v>
      </c>
      <c r="N31" s="26">
        <v>0</v>
      </c>
      <c r="O31" s="26">
        <v>0</v>
      </c>
      <c r="P31" s="26">
        <v>2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7">
        <v>0.2</v>
      </c>
      <c r="X31" s="27">
        <v>0.29399999999999998</v>
      </c>
      <c r="Y31" s="27">
        <v>0.53300000000000003</v>
      </c>
      <c r="AC31" s="21"/>
      <c r="AD31" s="9" t="s">
        <v>49</v>
      </c>
      <c r="AF31" s="23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10"/>
      <c r="BD31" s="10"/>
      <c r="BE31" s="10"/>
      <c r="BF31" s="21"/>
      <c r="BG31" s="9" t="s">
        <v>49</v>
      </c>
      <c r="BH31" s="1" t="s">
        <v>61</v>
      </c>
      <c r="BI31" s="23" t="s">
        <v>61</v>
      </c>
      <c r="BJ31" s="26">
        <v>3</v>
      </c>
      <c r="BK31" s="26">
        <v>1</v>
      </c>
      <c r="BL31" s="26">
        <v>6</v>
      </c>
      <c r="BM31" s="26">
        <v>2</v>
      </c>
      <c r="BN31" s="26">
        <v>2</v>
      </c>
      <c r="BO31" s="26">
        <v>0</v>
      </c>
      <c r="BP31" s="26">
        <v>0</v>
      </c>
      <c r="BQ31" s="26">
        <v>1</v>
      </c>
      <c r="BR31" s="26">
        <v>3</v>
      </c>
      <c r="BS31" s="26">
        <v>0</v>
      </c>
      <c r="BT31" s="26">
        <v>0</v>
      </c>
      <c r="BU31" s="26">
        <v>0</v>
      </c>
      <c r="BV31" s="26">
        <v>1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7">
        <v>0.33300000000000002</v>
      </c>
      <c r="CD31" s="27">
        <v>0.33300000000000002</v>
      </c>
      <c r="CE31" s="27">
        <v>0.83299999999999996</v>
      </c>
    </row>
    <row r="32" spans="1:86" x14ac:dyDescent="0.3">
      <c r="A32" s="7" t="s">
        <v>51</v>
      </c>
      <c r="B32" s="40" t="s">
        <v>161</v>
      </c>
      <c r="C32" s="23" t="s">
        <v>161</v>
      </c>
      <c r="D32" s="26">
        <v>2</v>
      </c>
      <c r="E32" s="26">
        <v>0</v>
      </c>
      <c r="F32" s="26">
        <v>0</v>
      </c>
      <c r="G32" s="26">
        <v>1</v>
      </c>
      <c r="H32" s="26">
        <v>0</v>
      </c>
      <c r="I32" s="26">
        <v>0</v>
      </c>
      <c r="J32" s="26" t="s">
        <v>108</v>
      </c>
      <c r="K32" s="26">
        <v>0</v>
      </c>
      <c r="L32" s="26">
        <v>0</v>
      </c>
      <c r="M32" s="28" t="s">
        <v>188</v>
      </c>
      <c r="N32" s="26">
        <v>2</v>
      </c>
      <c r="O32" s="26">
        <v>1</v>
      </c>
      <c r="P32" s="26">
        <v>1</v>
      </c>
      <c r="Q32" s="26">
        <v>0</v>
      </c>
      <c r="R32" s="26">
        <v>1</v>
      </c>
      <c r="S32" s="26">
        <v>1</v>
      </c>
      <c r="T32" s="26">
        <v>0</v>
      </c>
      <c r="U32" s="26">
        <v>0</v>
      </c>
      <c r="V32" s="26">
        <v>1</v>
      </c>
      <c r="W32" s="28">
        <v>9</v>
      </c>
      <c r="X32" s="28">
        <v>9</v>
      </c>
      <c r="Y32" s="28">
        <v>9</v>
      </c>
      <c r="Z32" s="28">
        <v>0</v>
      </c>
      <c r="AA32" s="28">
        <v>-0.4</v>
      </c>
      <c r="AB32" s="28">
        <v>3</v>
      </c>
      <c r="AC32" s="21"/>
      <c r="AD32" s="9" t="s">
        <v>51</v>
      </c>
      <c r="AE32" s="9"/>
      <c r="BF32" s="21"/>
      <c r="BG32" s="9" t="s">
        <v>51</v>
      </c>
      <c r="BH32" s="37" t="s">
        <v>53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148</v>
      </c>
      <c r="B35" s="4"/>
      <c r="AC35" s="21"/>
      <c r="AD35" s="4" t="s">
        <v>129</v>
      </c>
      <c r="AE35" s="4"/>
      <c r="BF35" s="21"/>
      <c r="BG35" s="4" t="s">
        <v>130</v>
      </c>
      <c r="BH35" s="4"/>
    </row>
    <row r="36" spans="1:86" x14ac:dyDescent="0.3">
      <c r="C36" s="4" t="s">
        <v>92</v>
      </c>
      <c r="D36" s="4" t="s">
        <v>93</v>
      </c>
      <c r="E36" s="4" t="s">
        <v>94</v>
      </c>
      <c r="F36" s="4" t="s">
        <v>90</v>
      </c>
      <c r="G36" s="4" t="s">
        <v>88</v>
      </c>
      <c r="H36" s="4" t="s">
        <v>95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96</v>
      </c>
      <c r="N36" s="4" t="s">
        <v>97</v>
      </c>
      <c r="O36" s="4" t="s">
        <v>98</v>
      </c>
      <c r="P36" s="4" t="s">
        <v>99</v>
      </c>
      <c r="Q36" s="4" t="s">
        <v>3</v>
      </c>
      <c r="R36" s="4" t="s">
        <v>100</v>
      </c>
      <c r="S36" s="4" t="s">
        <v>101</v>
      </c>
      <c r="T36" s="4" t="s">
        <v>102</v>
      </c>
      <c r="U36" s="4" t="s">
        <v>103</v>
      </c>
      <c r="V36" s="4" t="s">
        <v>104</v>
      </c>
      <c r="W36" s="6" t="s">
        <v>0</v>
      </c>
      <c r="X36" s="6" t="s">
        <v>105</v>
      </c>
      <c r="Y36" s="6" t="s">
        <v>106</v>
      </c>
      <c r="AC36" s="21"/>
      <c r="AF36" s="4" t="s">
        <v>92</v>
      </c>
      <c r="AG36" s="4" t="s">
        <v>93</v>
      </c>
      <c r="AH36" s="4" t="s">
        <v>94</v>
      </c>
      <c r="AI36" s="4" t="s">
        <v>90</v>
      </c>
      <c r="AJ36" s="4" t="s">
        <v>88</v>
      </c>
      <c r="AK36" s="4" t="s">
        <v>95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96</v>
      </c>
      <c r="AQ36" s="4" t="s">
        <v>97</v>
      </c>
      <c r="AR36" s="4" t="s">
        <v>98</v>
      </c>
      <c r="AS36" s="4" t="s">
        <v>99</v>
      </c>
      <c r="AT36" s="4" t="s">
        <v>3</v>
      </c>
      <c r="AU36" s="4" t="s">
        <v>100</v>
      </c>
      <c r="AV36" s="4" t="s">
        <v>101</v>
      </c>
      <c r="AW36" s="4" t="s">
        <v>102</v>
      </c>
      <c r="AX36" s="4" t="s">
        <v>103</v>
      </c>
      <c r="AY36" s="4" t="s">
        <v>104</v>
      </c>
      <c r="AZ36" s="4" t="s">
        <v>0</v>
      </c>
      <c r="BA36" s="4" t="s">
        <v>105</v>
      </c>
      <c r="BB36" s="4" t="s">
        <v>106</v>
      </c>
      <c r="BF36" s="21"/>
      <c r="BI36" s="4" t="s">
        <v>92</v>
      </c>
      <c r="BJ36" s="4" t="s">
        <v>93</v>
      </c>
      <c r="BK36" s="4" t="s">
        <v>94</v>
      </c>
      <c r="BL36" s="4" t="s">
        <v>90</v>
      </c>
      <c r="BM36" s="4" t="s">
        <v>88</v>
      </c>
      <c r="BN36" s="4" t="s">
        <v>95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96</v>
      </c>
      <c r="BT36" s="4" t="s">
        <v>97</v>
      </c>
      <c r="BU36" s="4" t="s">
        <v>98</v>
      </c>
      <c r="BV36" s="4" t="s">
        <v>99</v>
      </c>
      <c r="BW36" s="4" t="s">
        <v>3</v>
      </c>
      <c r="BX36" s="4" t="s">
        <v>100</v>
      </c>
      <c r="BY36" s="4" t="s">
        <v>101</v>
      </c>
      <c r="BZ36" s="4" t="s">
        <v>102</v>
      </c>
      <c r="CA36" s="4" t="s">
        <v>103</v>
      </c>
      <c r="CB36" s="4" t="s">
        <v>104</v>
      </c>
      <c r="CC36" s="4" t="s">
        <v>0</v>
      </c>
      <c r="CD36" s="4" t="s">
        <v>105</v>
      </c>
      <c r="CE36" s="4" t="s">
        <v>106</v>
      </c>
    </row>
    <row r="37" spans="1:86" x14ac:dyDescent="0.3">
      <c r="A37" s="9" t="s">
        <v>8</v>
      </c>
      <c r="B37" s="1" t="s">
        <v>141</v>
      </c>
      <c r="C37" s="23" t="s">
        <v>141</v>
      </c>
      <c r="D37" s="26">
        <v>4</v>
      </c>
      <c r="E37" s="26">
        <v>4</v>
      </c>
      <c r="F37" s="26">
        <v>13</v>
      </c>
      <c r="G37" s="26">
        <v>1</v>
      </c>
      <c r="H37" s="26">
        <v>4</v>
      </c>
      <c r="I37" s="26">
        <v>0</v>
      </c>
      <c r="J37" s="26">
        <v>0</v>
      </c>
      <c r="K37" s="26">
        <v>1</v>
      </c>
      <c r="L37" s="26">
        <v>2</v>
      </c>
      <c r="M37" s="26">
        <v>2</v>
      </c>
      <c r="N37" s="26">
        <v>0</v>
      </c>
      <c r="O37" s="26">
        <v>0</v>
      </c>
      <c r="P37" s="26">
        <v>5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0.308</v>
      </c>
      <c r="X37" s="27">
        <v>0.4</v>
      </c>
      <c r="Y37" s="27">
        <v>0.53800000000000003</v>
      </c>
      <c r="AC37" s="21"/>
      <c r="AD37" s="9" t="s">
        <v>8</v>
      </c>
      <c r="AE37" s="24" t="s">
        <v>54</v>
      </c>
      <c r="AF37" s="23" t="s">
        <v>54</v>
      </c>
      <c r="AG37" s="26">
        <v>5</v>
      </c>
      <c r="AH37" s="26">
        <v>5</v>
      </c>
      <c r="AI37" s="26">
        <v>18</v>
      </c>
      <c r="AJ37" s="26">
        <v>0</v>
      </c>
      <c r="AK37" s="26">
        <v>2</v>
      </c>
      <c r="AL37" s="26">
        <v>0</v>
      </c>
      <c r="AM37" s="26">
        <v>0</v>
      </c>
      <c r="AN37" s="26">
        <v>0</v>
      </c>
      <c r="AO37" s="26">
        <v>2</v>
      </c>
      <c r="AP37" s="26">
        <v>4</v>
      </c>
      <c r="AQ37" s="26">
        <v>0</v>
      </c>
      <c r="AR37" s="26">
        <v>0</v>
      </c>
      <c r="AS37" s="26">
        <v>6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0.111</v>
      </c>
      <c r="BA37" s="27">
        <v>0.27300000000000002</v>
      </c>
      <c r="BB37" s="27">
        <v>0.111</v>
      </c>
      <c r="BF37" s="21"/>
      <c r="BG37" s="9" t="s">
        <v>8</v>
      </c>
      <c r="BH37" s="1" t="s">
        <v>183</v>
      </c>
      <c r="BI37" s="23" t="s">
        <v>187</v>
      </c>
      <c r="BJ37" s="26">
        <v>4</v>
      </c>
      <c r="BK37" s="26">
        <v>4</v>
      </c>
      <c r="BL37" s="26">
        <v>14</v>
      </c>
      <c r="BM37" s="26">
        <v>3</v>
      </c>
      <c r="BN37" s="26">
        <v>5</v>
      </c>
      <c r="BO37" s="26">
        <v>2</v>
      </c>
      <c r="BP37" s="26">
        <v>0</v>
      </c>
      <c r="BQ37" s="26">
        <v>1</v>
      </c>
      <c r="BR37" s="26">
        <v>6</v>
      </c>
      <c r="BS37" s="26">
        <v>2</v>
      </c>
      <c r="BT37" s="26">
        <v>0</v>
      </c>
      <c r="BU37" s="26">
        <v>0</v>
      </c>
      <c r="BV37" s="26">
        <v>1</v>
      </c>
      <c r="BW37" s="26">
        <v>0</v>
      </c>
      <c r="BX37" s="26">
        <v>0</v>
      </c>
      <c r="BY37" s="26">
        <v>0</v>
      </c>
      <c r="BZ37" s="26">
        <v>0</v>
      </c>
      <c r="CA37" s="26">
        <v>1</v>
      </c>
      <c r="CB37" s="26">
        <v>0</v>
      </c>
      <c r="CC37" s="27">
        <v>0.35699999999999998</v>
      </c>
      <c r="CD37" s="27">
        <v>0.438</v>
      </c>
      <c r="CE37" s="27">
        <v>0.71399999999999997</v>
      </c>
    </row>
    <row r="38" spans="1:86" x14ac:dyDescent="0.3">
      <c r="A38" s="9" t="s">
        <v>10</v>
      </c>
      <c r="B38" s="1" t="s">
        <v>66</v>
      </c>
      <c r="C38" s="23" t="s">
        <v>66</v>
      </c>
      <c r="D38" s="26">
        <v>5</v>
      </c>
      <c r="E38" s="26">
        <v>5</v>
      </c>
      <c r="F38" s="26">
        <v>24</v>
      </c>
      <c r="G38" s="26">
        <v>3</v>
      </c>
      <c r="H38" s="26">
        <v>9</v>
      </c>
      <c r="I38" s="26">
        <v>6</v>
      </c>
      <c r="J38" s="26">
        <v>0</v>
      </c>
      <c r="K38" s="26">
        <v>0</v>
      </c>
      <c r="L38" s="26">
        <v>4</v>
      </c>
      <c r="M38" s="26">
        <v>2</v>
      </c>
      <c r="N38" s="26">
        <v>1</v>
      </c>
      <c r="O38" s="26">
        <v>0</v>
      </c>
      <c r="P38" s="26">
        <v>6</v>
      </c>
      <c r="Q38" s="26">
        <v>0</v>
      </c>
      <c r="R38" s="26">
        <v>0</v>
      </c>
      <c r="S38" s="26">
        <v>0</v>
      </c>
      <c r="T38" s="26">
        <v>0</v>
      </c>
      <c r="U38" s="26">
        <v>1</v>
      </c>
      <c r="V38" s="26">
        <v>0</v>
      </c>
      <c r="W38" s="27">
        <v>0.375</v>
      </c>
      <c r="X38" s="27">
        <v>0.42299999999999999</v>
      </c>
      <c r="Y38" s="27">
        <v>0.625</v>
      </c>
      <c r="AC38" s="21"/>
      <c r="AD38" s="9" t="s">
        <v>10</v>
      </c>
      <c r="AE38" s="24" t="s">
        <v>55</v>
      </c>
      <c r="AF38" s="23" t="s">
        <v>55</v>
      </c>
      <c r="AG38" s="26">
        <v>5</v>
      </c>
      <c r="AH38" s="26">
        <v>5</v>
      </c>
      <c r="AI38" s="26">
        <v>16</v>
      </c>
      <c r="AJ38" s="26">
        <v>5</v>
      </c>
      <c r="AK38" s="26">
        <v>9</v>
      </c>
      <c r="AL38" s="26">
        <v>1</v>
      </c>
      <c r="AM38" s="26">
        <v>0</v>
      </c>
      <c r="AN38" s="26">
        <v>3</v>
      </c>
      <c r="AO38" s="26">
        <v>4</v>
      </c>
      <c r="AP38" s="26">
        <v>5</v>
      </c>
      <c r="AQ38" s="26">
        <v>0</v>
      </c>
      <c r="AR38" s="26">
        <v>1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7">
        <v>0.56200000000000006</v>
      </c>
      <c r="BA38" s="27">
        <v>0.68200000000000005</v>
      </c>
      <c r="BB38" s="27">
        <v>1.1879999999999999</v>
      </c>
      <c r="BF38" s="21"/>
      <c r="BG38" s="9" t="s">
        <v>10</v>
      </c>
      <c r="BH38" s="1" t="s">
        <v>12</v>
      </c>
      <c r="BI38" s="23" t="s">
        <v>12</v>
      </c>
      <c r="BJ38" s="26">
        <v>3</v>
      </c>
      <c r="BK38" s="26">
        <v>3</v>
      </c>
      <c r="BL38" s="26">
        <v>13</v>
      </c>
      <c r="BM38" s="26">
        <v>1</v>
      </c>
      <c r="BN38" s="26">
        <v>4</v>
      </c>
      <c r="BO38" s="26">
        <v>0</v>
      </c>
      <c r="BP38" s="26">
        <v>0</v>
      </c>
      <c r="BQ38" s="26">
        <v>1</v>
      </c>
      <c r="BR38" s="26">
        <v>1</v>
      </c>
      <c r="BS38" s="26">
        <v>2</v>
      </c>
      <c r="BT38" s="26">
        <v>0</v>
      </c>
      <c r="BU38" s="26">
        <v>0</v>
      </c>
      <c r="BV38" s="26">
        <v>3</v>
      </c>
      <c r="BW38" s="26">
        <v>0</v>
      </c>
      <c r="BX38" s="26">
        <v>0</v>
      </c>
      <c r="BY38" s="26">
        <v>0</v>
      </c>
      <c r="BZ38" s="26">
        <v>0</v>
      </c>
      <c r="CA38" s="26">
        <v>2</v>
      </c>
      <c r="CB38" s="26">
        <v>0</v>
      </c>
      <c r="CC38" s="27">
        <v>0.308</v>
      </c>
      <c r="CD38" s="27">
        <v>0.4</v>
      </c>
      <c r="CE38" s="27">
        <v>0.53800000000000003</v>
      </c>
    </row>
    <row r="39" spans="1:86" x14ac:dyDescent="0.3">
      <c r="A39" s="9" t="s">
        <v>13</v>
      </c>
      <c r="B39" s="1" t="s">
        <v>16</v>
      </c>
      <c r="C39" s="23" t="s">
        <v>16</v>
      </c>
      <c r="D39" s="26">
        <v>4</v>
      </c>
      <c r="E39" s="26">
        <v>3</v>
      </c>
      <c r="F39" s="26">
        <v>13</v>
      </c>
      <c r="G39" s="26">
        <v>2</v>
      </c>
      <c r="H39" s="26">
        <v>3</v>
      </c>
      <c r="I39" s="26">
        <v>0</v>
      </c>
      <c r="J39" s="26">
        <v>0</v>
      </c>
      <c r="K39" s="26">
        <v>1</v>
      </c>
      <c r="L39" s="26">
        <v>2</v>
      </c>
      <c r="M39" s="26">
        <v>1</v>
      </c>
      <c r="N39" s="26">
        <v>0</v>
      </c>
      <c r="O39" s="26">
        <v>0</v>
      </c>
      <c r="P39" s="26">
        <v>3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7">
        <v>0.23100000000000001</v>
      </c>
      <c r="X39" s="27">
        <v>0.28599999999999998</v>
      </c>
      <c r="Y39" s="27">
        <v>0.46200000000000002</v>
      </c>
      <c r="AC39" s="21"/>
      <c r="AD39" s="9" t="s">
        <v>13</v>
      </c>
      <c r="AE39" s="24" t="s">
        <v>175</v>
      </c>
      <c r="AF39" s="23" t="s">
        <v>175</v>
      </c>
      <c r="AG39" s="26">
        <v>4</v>
      </c>
      <c r="AH39" s="26">
        <v>4</v>
      </c>
      <c r="AI39" s="26">
        <v>16</v>
      </c>
      <c r="AJ39" s="26">
        <v>2</v>
      </c>
      <c r="AK39" s="26">
        <v>2</v>
      </c>
      <c r="AL39" s="26">
        <v>2</v>
      </c>
      <c r="AM39" s="26">
        <v>0</v>
      </c>
      <c r="AN39" s="26">
        <v>0</v>
      </c>
      <c r="AO39" s="26">
        <v>2</v>
      </c>
      <c r="AP39" s="26">
        <v>2</v>
      </c>
      <c r="AQ39" s="26">
        <v>0</v>
      </c>
      <c r="AR39" s="26">
        <v>0</v>
      </c>
      <c r="AS39" s="26">
        <v>3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7">
        <v>0.125</v>
      </c>
      <c r="BA39" s="27">
        <v>0.222</v>
      </c>
      <c r="BB39" s="27">
        <v>0.25</v>
      </c>
      <c r="BF39" s="21"/>
      <c r="BG39" s="9" t="s">
        <v>13</v>
      </c>
      <c r="BH39" s="1" t="s">
        <v>14</v>
      </c>
      <c r="BI39" s="23" t="s">
        <v>14</v>
      </c>
      <c r="BJ39" s="26">
        <v>3</v>
      </c>
      <c r="BK39" s="26">
        <v>2</v>
      </c>
      <c r="BL39" s="26">
        <v>9</v>
      </c>
      <c r="BM39" s="26">
        <v>1</v>
      </c>
      <c r="BN39" s="26">
        <v>3</v>
      </c>
      <c r="BO39" s="26">
        <v>0</v>
      </c>
      <c r="BP39" s="26">
        <v>0</v>
      </c>
      <c r="BQ39" s="26">
        <v>0</v>
      </c>
      <c r="BR39" s="26">
        <v>1</v>
      </c>
      <c r="BS39" s="26">
        <v>3</v>
      </c>
      <c r="BT39" s="26">
        <v>0</v>
      </c>
      <c r="BU39" s="26">
        <v>0</v>
      </c>
      <c r="BV39" s="26">
        <v>0</v>
      </c>
      <c r="BW39" s="26">
        <v>1</v>
      </c>
      <c r="BX39" s="26">
        <v>1</v>
      </c>
      <c r="BY39" s="26">
        <v>0</v>
      </c>
      <c r="BZ39" s="26">
        <v>0</v>
      </c>
      <c r="CA39" s="26">
        <v>0</v>
      </c>
      <c r="CB39" s="26">
        <v>0</v>
      </c>
      <c r="CC39" s="27">
        <v>0.33300000000000002</v>
      </c>
      <c r="CD39" s="27">
        <v>0.5</v>
      </c>
      <c r="CE39" s="27">
        <v>0.33300000000000002</v>
      </c>
    </row>
    <row r="40" spans="1:86" x14ac:dyDescent="0.3">
      <c r="A40" s="9" t="s">
        <v>17</v>
      </c>
      <c r="B40" s="1" t="s">
        <v>162</v>
      </c>
      <c r="C40" s="23" t="s">
        <v>162</v>
      </c>
      <c r="D40" s="26">
        <v>4</v>
      </c>
      <c r="E40" s="26">
        <v>4</v>
      </c>
      <c r="F40" s="26">
        <v>12</v>
      </c>
      <c r="G40" s="26">
        <v>3</v>
      </c>
      <c r="H40" s="26">
        <v>2</v>
      </c>
      <c r="I40" s="26">
        <v>0</v>
      </c>
      <c r="J40" s="26">
        <v>0</v>
      </c>
      <c r="K40" s="26">
        <v>0</v>
      </c>
      <c r="L40" s="26">
        <v>2</v>
      </c>
      <c r="M40" s="26">
        <v>4</v>
      </c>
      <c r="N40" s="26">
        <v>0</v>
      </c>
      <c r="O40" s="26">
        <v>0</v>
      </c>
      <c r="P40" s="26">
        <v>0</v>
      </c>
      <c r="Q40" s="26">
        <v>0</v>
      </c>
      <c r="R40" s="26">
        <v>1</v>
      </c>
      <c r="S40" s="26">
        <v>0</v>
      </c>
      <c r="T40" s="26">
        <v>0</v>
      </c>
      <c r="U40" s="26">
        <v>1</v>
      </c>
      <c r="V40" s="26">
        <v>0</v>
      </c>
      <c r="W40" s="27">
        <v>0.16700000000000001</v>
      </c>
      <c r="X40" s="27">
        <v>0.375</v>
      </c>
      <c r="Y40" s="27">
        <v>0.16700000000000001</v>
      </c>
      <c r="AC40" s="21"/>
      <c r="AD40" s="9" t="s">
        <v>17</v>
      </c>
      <c r="AE40" s="24" t="s">
        <v>176</v>
      </c>
      <c r="AF40" s="23" t="s">
        <v>176</v>
      </c>
      <c r="AG40" s="26">
        <v>4</v>
      </c>
      <c r="AH40" s="26">
        <v>4</v>
      </c>
      <c r="AI40" s="26">
        <v>16</v>
      </c>
      <c r="AJ40" s="26">
        <v>1</v>
      </c>
      <c r="AK40" s="26">
        <v>3</v>
      </c>
      <c r="AL40" s="26">
        <v>1</v>
      </c>
      <c r="AM40" s="26">
        <v>0</v>
      </c>
      <c r="AN40" s="26">
        <v>0</v>
      </c>
      <c r="AO40" s="26">
        <v>1</v>
      </c>
      <c r="AP40" s="26">
        <v>3</v>
      </c>
      <c r="AQ40" s="26">
        <v>1</v>
      </c>
      <c r="AR40" s="26">
        <v>0</v>
      </c>
      <c r="AS40" s="26">
        <v>3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7">
        <v>0.188</v>
      </c>
      <c r="BA40" s="27">
        <v>0.316</v>
      </c>
      <c r="BB40" s="27">
        <v>0.25</v>
      </c>
      <c r="BF40" s="21"/>
      <c r="BG40" s="9" t="s">
        <v>17</v>
      </c>
      <c r="BH40" s="1" t="s">
        <v>19</v>
      </c>
      <c r="BI40" s="23" t="s">
        <v>19</v>
      </c>
      <c r="BJ40" s="26">
        <v>5</v>
      </c>
      <c r="BK40" s="26">
        <v>4</v>
      </c>
      <c r="BL40" s="26">
        <v>14</v>
      </c>
      <c r="BM40" s="26">
        <v>1</v>
      </c>
      <c r="BN40" s="26">
        <v>3</v>
      </c>
      <c r="BO40" s="26">
        <v>0</v>
      </c>
      <c r="BP40" s="26">
        <v>0</v>
      </c>
      <c r="BQ40" s="26">
        <v>1</v>
      </c>
      <c r="BR40" s="26">
        <v>4</v>
      </c>
      <c r="BS40" s="26">
        <v>5</v>
      </c>
      <c r="BT40" s="26">
        <v>0</v>
      </c>
      <c r="BU40" s="26">
        <v>0</v>
      </c>
      <c r="BV40" s="26">
        <v>4</v>
      </c>
      <c r="BW40" s="26">
        <v>3</v>
      </c>
      <c r="BX40" s="26">
        <v>1</v>
      </c>
      <c r="BY40" s="26">
        <v>0</v>
      </c>
      <c r="BZ40" s="26">
        <v>0</v>
      </c>
      <c r="CA40" s="26">
        <v>1</v>
      </c>
      <c r="CB40" s="26">
        <v>0</v>
      </c>
      <c r="CC40" s="27">
        <v>0.214</v>
      </c>
      <c r="CD40" s="27">
        <v>0.42099999999999999</v>
      </c>
      <c r="CE40" s="27">
        <v>0.42899999999999999</v>
      </c>
    </row>
    <row r="41" spans="1:86" x14ac:dyDescent="0.3">
      <c r="A41" s="9" t="s">
        <v>20</v>
      </c>
      <c r="B41" s="1" t="s">
        <v>22</v>
      </c>
      <c r="C41" s="23" t="s">
        <v>22</v>
      </c>
      <c r="D41" s="26">
        <v>4</v>
      </c>
      <c r="E41" s="26">
        <v>3</v>
      </c>
      <c r="F41" s="26">
        <v>10</v>
      </c>
      <c r="G41" s="26">
        <v>0</v>
      </c>
      <c r="H41" s="26">
        <v>1</v>
      </c>
      <c r="I41" s="26">
        <v>0</v>
      </c>
      <c r="J41" s="26">
        <v>0</v>
      </c>
      <c r="K41" s="26">
        <v>0</v>
      </c>
      <c r="L41" s="26">
        <v>1</v>
      </c>
      <c r="M41" s="26">
        <v>1</v>
      </c>
      <c r="N41" s="26">
        <v>0</v>
      </c>
      <c r="O41" s="26">
        <v>0</v>
      </c>
      <c r="P41" s="26">
        <v>1</v>
      </c>
      <c r="Q41" s="26">
        <v>1</v>
      </c>
      <c r="R41" s="26">
        <v>0</v>
      </c>
      <c r="S41" s="26">
        <v>1</v>
      </c>
      <c r="T41" s="26">
        <v>1</v>
      </c>
      <c r="U41" s="26">
        <v>0</v>
      </c>
      <c r="V41" s="26">
        <v>0</v>
      </c>
      <c r="W41" s="27">
        <v>0.1</v>
      </c>
      <c r="X41" s="27">
        <v>0.16700000000000001</v>
      </c>
      <c r="Y41" s="27">
        <v>0.1</v>
      </c>
      <c r="AC41" s="21"/>
      <c r="AD41" s="9" t="s">
        <v>20</v>
      </c>
      <c r="AE41" s="24" t="s">
        <v>80</v>
      </c>
      <c r="AF41" s="23" t="s">
        <v>80</v>
      </c>
      <c r="AG41" s="26">
        <v>4</v>
      </c>
      <c r="AH41" s="26">
        <v>4</v>
      </c>
      <c r="AI41" s="26">
        <v>18</v>
      </c>
      <c r="AJ41" s="26">
        <v>1</v>
      </c>
      <c r="AK41" s="26">
        <v>4</v>
      </c>
      <c r="AL41" s="26">
        <v>0</v>
      </c>
      <c r="AM41" s="26">
        <v>0</v>
      </c>
      <c r="AN41" s="26">
        <v>0</v>
      </c>
      <c r="AO41" s="26">
        <v>0</v>
      </c>
      <c r="AP41" s="26">
        <v>1</v>
      </c>
      <c r="AQ41" s="26">
        <v>0</v>
      </c>
      <c r="AR41" s="26">
        <v>0</v>
      </c>
      <c r="AS41" s="26">
        <v>1</v>
      </c>
      <c r="AT41" s="26">
        <v>0</v>
      </c>
      <c r="AU41" s="26">
        <v>0</v>
      </c>
      <c r="AV41" s="26">
        <v>1</v>
      </c>
      <c r="AW41" s="26">
        <v>0</v>
      </c>
      <c r="AX41" s="26">
        <v>1</v>
      </c>
      <c r="AY41" s="26">
        <v>0</v>
      </c>
      <c r="AZ41" s="27">
        <v>0.222</v>
      </c>
      <c r="BA41" s="27">
        <v>0.26300000000000001</v>
      </c>
      <c r="BB41" s="27">
        <v>0.222</v>
      </c>
      <c r="BF41" s="21"/>
      <c r="BG41" s="9" t="s">
        <v>20</v>
      </c>
      <c r="BH41" s="1" t="s">
        <v>184</v>
      </c>
      <c r="BI41" s="23" t="s">
        <v>184</v>
      </c>
      <c r="BJ41" s="26">
        <v>5</v>
      </c>
      <c r="BK41" s="26">
        <v>5</v>
      </c>
      <c r="BL41" s="26">
        <v>23</v>
      </c>
      <c r="BM41" s="26">
        <v>1</v>
      </c>
      <c r="BN41" s="26">
        <v>9</v>
      </c>
      <c r="BO41" s="26">
        <v>4</v>
      </c>
      <c r="BP41" s="26">
        <v>0</v>
      </c>
      <c r="BQ41" s="26">
        <v>0</v>
      </c>
      <c r="BR41" s="26">
        <v>1</v>
      </c>
      <c r="BS41" s="26">
        <v>0</v>
      </c>
      <c r="BT41" s="26">
        <v>0</v>
      </c>
      <c r="BU41" s="26">
        <v>0</v>
      </c>
      <c r="BV41" s="26">
        <v>1</v>
      </c>
      <c r="BW41" s="26">
        <v>0</v>
      </c>
      <c r="BX41" s="26">
        <v>0</v>
      </c>
      <c r="BY41" s="26">
        <v>0</v>
      </c>
      <c r="BZ41" s="26">
        <v>0</v>
      </c>
      <c r="CA41" s="26">
        <v>1</v>
      </c>
      <c r="CB41" s="26">
        <v>0</v>
      </c>
      <c r="CC41" s="27">
        <v>0.39100000000000001</v>
      </c>
      <c r="CD41" s="27">
        <v>0.39100000000000001</v>
      </c>
      <c r="CE41" s="27">
        <v>0.56499999999999995</v>
      </c>
    </row>
    <row r="42" spans="1:86" x14ac:dyDescent="0.3">
      <c r="A42" s="9" t="s">
        <v>23</v>
      </c>
      <c r="B42" s="1" t="s">
        <v>163</v>
      </c>
      <c r="C42" s="23" t="s">
        <v>163</v>
      </c>
      <c r="D42" s="26">
        <v>4</v>
      </c>
      <c r="E42" s="26">
        <v>4</v>
      </c>
      <c r="F42" s="26">
        <v>15</v>
      </c>
      <c r="G42" s="26">
        <v>3</v>
      </c>
      <c r="H42" s="26">
        <v>4</v>
      </c>
      <c r="I42" s="26">
        <v>0</v>
      </c>
      <c r="J42" s="26">
        <v>0</v>
      </c>
      <c r="K42" s="26">
        <v>0</v>
      </c>
      <c r="L42" s="26">
        <v>2</v>
      </c>
      <c r="M42" s="26">
        <v>3</v>
      </c>
      <c r="N42" s="26">
        <v>0</v>
      </c>
      <c r="O42" s="26">
        <v>0</v>
      </c>
      <c r="P42" s="26">
        <v>1</v>
      </c>
      <c r="Q42" s="26">
        <v>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0.26700000000000002</v>
      </c>
      <c r="X42" s="27">
        <v>0.38900000000000001</v>
      </c>
      <c r="Y42" s="27">
        <v>0.26700000000000002</v>
      </c>
      <c r="AC42" s="21"/>
      <c r="AD42" s="9" t="s">
        <v>23</v>
      </c>
      <c r="AE42" s="24" t="s">
        <v>133</v>
      </c>
      <c r="AF42" s="23" t="s">
        <v>133</v>
      </c>
      <c r="AG42" s="26">
        <v>5</v>
      </c>
      <c r="AH42" s="26">
        <v>3</v>
      </c>
      <c r="AI42" s="26">
        <v>14</v>
      </c>
      <c r="AJ42" s="26">
        <v>3</v>
      </c>
      <c r="AK42" s="26">
        <v>3</v>
      </c>
      <c r="AL42" s="26">
        <v>0</v>
      </c>
      <c r="AM42" s="26">
        <v>0</v>
      </c>
      <c r="AN42" s="26">
        <v>2</v>
      </c>
      <c r="AO42" s="26">
        <v>2</v>
      </c>
      <c r="AP42" s="26">
        <v>2</v>
      </c>
      <c r="AQ42" s="26">
        <v>0</v>
      </c>
      <c r="AR42" s="26">
        <v>0</v>
      </c>
      <c r="AS42" s="26">
        <v>4</v>
      </c>
      <c r="AT42" s="26">
        <v>2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7">
        <v>0.214</v>
      </c>
      <c r="BA42" s="27">
        <v>0.312</v>
      </c>
      <c r="BB42" s="27">
        <v>0.64300000000000002</v>
      </c>
      <c r="BF42" s="21"/>
      <c r="BG42" s="9" t="s">
        <v>23</v>
      </c>
      <c r="BH42" s="1" t="s">
        <v>143</v>
      </c>
      <c r="BI42" s="23" t="s">
        <v>143</v>
      </c>
      <c r="BJ42" s="26">
        <v>5</v>
      </c>
      <c r="BK42" s="26">
        <v>5</v>
      </c>
      <c r="BL42" s="26">
        <v>16</v>
      </c>
      <c r="BM42" s="26">
        <v>3</v>
      </c>
      <c r="BN42" s="26">
        <v>4</v>
      </c>
      <c r="BO42" s="26">
        <v>1</v>
      </c>
      <c r="BP42" s="26">
        <v>0</v>
      </c>
      <c r="BQ42" s="26">
        <v>0</v>
      </c>
      <c r="BR42" s="26">
        <v>0</v>
      </c>
      <c r="BS42" s="26">
        <v>6</v>
      </c>
      <c r="BT42" s="26">
        <v>1</v>
      </c>
      <c r="BU42" s="26">
        <v>0</v>
      </c>
      <c r="BV42" s="26">
        <v>5</v>
      </c>
      <c r="BW42" s="26">
        <v>1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7">
        <v>0.25</v>
      </c>
      <c r="CD42" s="27">
        <v>0.45500000000000002</v>
      </c>
      <c r="CE42" s="27">
        <v>0.312</v>
      </c>
    </row>
    <row r="43" spans="1:86" x14ac:dyDescent="0.3">
      <c r="A43" s="9" t="s">
        <v>23</v>
      </c>
      <c r="B43" s="1" t="s">
        <v>136</v>
      </c>
      <c r="C43" s="23" t="s">
        <v>136</v>
      </c>
      <c r="D43" s="26">
        <v>4</v>
      </c>
      <c r="E43" s="26">
        <v>4</v>
      </c>
      <c r="F43" s="26">
        <v>15</v>
      </c>
      <c r="G43" s="26">
        <v>1</v>
      </c>
      <c r="H43" s="26">
        <v>6</v>
      </c>
      <c r="I43" s="26">
        <v>1</v>
      </c>
      <c r="J43" s="26">
        <v>0</v>
      </c>
      <c r="K43" s="26">
        <v>0</v>
      </c>
      <c r="L43" s="26">
        <v>2</v>
      </c>
      <c r="M43" s="26">
        <v>1</v>
      </c>
      <c r="N43" s="26">
        <v>0</v>
      </c>
      <c r="O43" s="26">
        <v>0</v>
      </c>
      <c r="P43" s="26">
        <v>2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7">
        <v>0.4</v>
      </c>
      <c r="X43" s="27">
        <v>0.438</v>
      </c>
      <c r="Y43" s="27">
        <v>0.46700000000000003</v>
      </c>
      <c r="AC43" s="21"/>
      <c r="AD43" s="9" t="s">
        <v>23</v>
      </c>
      <c r="AE43" s="1" t="s">
        <v>144</v>
      </c>
      <c r="AF43" s="23" t="s">
        <v>144</v>
      </c>
      <c r="AG43" s="26">
        <v>5</v>
      </c>
      <c r="AH43" s="26">
        <v>5</v>
      </c>
      <c r="AI43" s="26">
        <v>22</v>
      </c>
      <c r="AJ43" s="26">
        <v>6</v>
      </c>
      <c r="AK43" s="26">
        <v>6</v>
      </c>
      <c r="AL43" s="26">
        <v>1</v>
      </c>
      <c r="AM43" s="26">
        <v>2</v>
      </c>
      <c r="AN43" s="26">
        <v>0</v>
      </c>
      <c r="AO43" s="26">
        <v>6</v>
      </c>
      <c r="AP43" s="26">
        <v>1</v>
      </c>
      <c r="AQ43" s="26">
        <v>0</v>
      </c>
      <c r="AR43" s="26">
        <v>0</v>
      </c>
      <c r="AS43" s="26">
        <v>5</v>
      </c>
      <c r="AT43" s="26">
        <v>2</v>
      </c>
      <c r="AU43" s="26">
        <v>1</v>
      </c>
      <c r="AV43" s="26">
        <v>0</v>
      </c>
      <c r="AW43" s="26">
        <v>0</v>
      </c>
      <c r="AX43" s="26">
        <v>1</v>
      </c>
      <c r="AY43" s="26">
        <v>0</v>
      </c>
      <c r="AZ43" s="27">
        <v>0.27300000000000002</v>
      </c>
      <c r="BA43" s="27">
        <v>0.30399999999999999</v>
      </c>
      <c r="BB43" s="27">
        <v>0.5</v>
      </c>
      <c r="BF43" s="21"/>
      <c r="BG43" s="9" t="s">
        <v>23</v>
      </c>
      <c r="BH43" s="1" t="s">
        <v>28</v>
      </c>
      <c r="BI43" s="23" t="s">
        <v>28</v>
      </c>
      <c r="BJ43" s="26">
        <v>5</v>
      </c>
      <c r="BK43" s="26">
        <v>5</v>
      </c>
      <c r="BL43" s="26">
        <v>17</v>
      </c>
      <c r="BM43" s="26">
        <v>3</v>
      </c>
      <c r="BN43" s="26">
        <v>2</v>
      </c>
      <c r="BO43" s="26">
        <v>0</v>
      </c>
      <c r="BP43" s="26">
        <v>0</v>
      </c>
      <c r="BQ43" s="26">
        <v>2</v>
      </c>
      <c r="BR43" s="26">
        <v>3</v>
      </c>
      <c r="BS43" s="26">
        <v>3</v>
      </c>
      <c r="BT43" s="26">
        <v>0</v>
      </c>
      <c r="BU43" s="26">
        <v>0</v>
      </c>
      <c r="BV43" s="26">
        <v>5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0.11799999999999999</v>
      </c>
      <c r="CD43" s="27">
        <v>0.25</v>
      </c>
      <c r="CE43" s="27">
        <v>0.47099999999999997</v>
      </c>
    </row>
    <row r="44" spans="1:86" x14ac:dyDescent="0.3">
      <c r="A44" s="9" t="s">
        <v>23</v>
      </c>
      <c r="B44" s="1" t="s">
        <v>164</v>
      </c>
      <c r="C44" s="23" t="s">
        <v>81</v>
      </c>
      <c r="D44" s="26">
        <v>4</v>
      </c>
      <c r="E44" s="26">
        <v>4</v>
      </c>
      <c r="F44" s="26">
        <v>13</v>
      </c>
      <c r="G44" s="26">
        <v>3</v>
      </c>
      <c r="H44" s="26">
        <v>6</v>
      </c>
      <c r="I44" s="26">
        <v>0</v>
      </c>
      <c r="J44" s="26">
        <v>0</v>
      </c>
      <c r="K44" s="26">
        <v>3</v>
      </c>
      <c r="L44" s="26">
        <v>5</v>
      </c>
      <c r="M44" s="26">
        <v>4</v>
      </c>
      <c r="N44" s="26">
        <v>2</v>
      </c>
      <c r="O44" s="26">
        <v>0</v>
      </c>
      <c r="P44" s="26">
        <v>3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7">
        <v>0.46200000000000002</v>
      </c>
      <c r="X44" s="27">
        <v>0.58799999999999997</v>
      </c>
      <c r="Y44" s="27">
        <v>1.1539999999999999</v>
      </c>
      <c r="AC44" s="21"/>
      <c r="AD44" s="9" t="s">
        <v>23</v>
      </c>
      <c r="AE44" s="24" t="s">
        <v>177</v>
      </c>
      <c r="AF44" s="23" t="s">
        <v>177</v>
      </c>
      <c r="AG44" s="26">
        <v>3</v>
      </c>
      <c r="AH44" s="26">
        <v>3</v>
      </c>
      <c r="AI44" s="26">
        <v>8</v>
      </c>
      <c r="AJ44" s="26">
        <v>0</v>
      </c>
      <c r="AK44" s="26">
        <v>3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1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7">
        <v>0.375</v>
      </c>
      <c r="BA44" s="27">
        <v>0.375</v>
      </c>
      <c r="BB44" s="27">
        <v>0.375</v>
      </c>
      <c r="BF44" s="21"/>
      <c r="BG44" s="9" t="s">
        <v>23</v>
      </c>
      <c r="BH44" s="1" t="s">
        <v>185</v>
      </c>
      <c r="BI44" s="23" t="s">
        <v>185</v>
      </c>
      <c r="BJ44" s="26">
        <v>4</v>
      </c>
      <c r="BK44" s="26">
        <v>4</v>
      </c>
      <c r="BL44" s="26">
        <v>18</v>
      </c>
      <c r="BM44" s="26">
        <v>3</v>
      </c>
      <c r="BN44" s="26">
        <v>5</v>
      </c>
      <c r="BO44" s="26">
        <v>0</v>
      </c>
      <c r="BP44" s="26">
        <v>0</v>
      </c>
      <c r="BQ44" s="26">
        <v>2</v>
      </c>
      <c r="BR44" s="26">
        <v>2</v>
      </c>
      <c r="BS44" s="26">
        <v>1</v>
      </c>
      <c r="BT44" s="26">
        <v>0</v>
      </c>
      <c r="BU44" s="26">
        <v>0</v>
      </c>
      <c r="BV44" s="26">
        <v>1</v>
      </c>
      <c r="BW44" s="26">
        <v>0</v>
      </c>
      <c r="BX44" s="26">
        <v>1</v>
      </c>
      <c r="BY44" s="26">
        <v>1</v>
      </c>
      <c r="BZ44" s="26">
        <v>0</v>
      </c>
      <c r="CA44" s="26">
        <v>0</v>
      </c>
      <c r="CB44" s="26">
        <v>0</v>
      </c>
      <c r="CC44" s="27">
        <v>0.27800000000000002</v>
      </c>
      <c r="CD44" s="27">
        <v>0.316</v>
      </c>
      <c r="CE44" s="27">
        <v>0.61099999999999999</v>
      </c>
    </row>
    <row r="45" spans="1:86" x14ac:dyDescent="0.3">
      <c r="A45" s="9" t="s">
        <v>30</v>
      </c>
      <c r="B45" s="1" t="s">
        <v>50</v>
      </c>
      <c r="C45" s="23" t="s">
        <v>50</v>
      </c>
      <c r="D45" s="26">
        <v>5</v>
      </c>
      <c r="E45" s="26">
        <v>4</v>
      </c>
      <c r="F45" s="26">
        <v>17</v>
      </c>
      <c r="G45" s="26">
        <v>0</v>
      </c>
      <c r="H45" s="26">
        <v>7</v>
      </c>
      <c r="I45" s="26">
        <v>2</v>
      </c>
      <c r="J45" s="26">
        <v>0</v>
      </c>
      <c r="K45" s="26">
        <v>0</v>
      </c>
      <c r="L45" s="26">
        <v>2</v>
      </c>
      <c r="M45" s="26">
        <v>1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1</v>
      </c>
      <c r="U45" s="26">
        <v>1</v>
      </c>
      <c r="V45" s="26">
        <v>0</v>
      </c>
      <c r="W45" s="27">
        <v>0.41199999999999998</v>
      </c>
      <c r="X45" s="27">
        <v>0.42099999999999999</v>
      </c>
      <c r="Y45" s="27">
        <v>0.52900000000000003</v>
      </c>
      <c r="AC45" s="21"/>
      <c r="AD45" s="9" t="s">
        <v>30</v>
      </c>
      <c r="AE45" s="24" t="s">
        <v>65</v>
      </c>
      <c r="AF45" s="23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7"/>
      <c r="BA45" s="27"/>
      <c r="BB45" s="27"/>
      <c r="BF45" s="21"/>
      <c r="BG45" s="9" t="s">
        <v>30</v>
      </c>
      <c r="BH45" s="1" t="s">
        <v>25</v>
      </c>
      <c r="BI45" s="23" t="s">
        <v>25</v>
      </c>
      <c r="BJ45" s="26">
        <v>3</v>
      </c>
      <c r="BK45" s="26">
        <v>2</v>
      </c>
      <c r="BL45" s="26">
        <v>8</v>
      </c>
      <c r="BM45" s="26">
        <v>0</v>
      </c>
      <c r="BN45" s="26">
        <v>2</v>
      </c>
      <c r="BO45" s="26">
        <v>0</v>
      </c>
      <c r="BP45" s="26">
        <v>0</v>
      </c>
      <c r="BQ45" s="26">
        <v>0</v>
      </c>
      <c r="BR45" s="26">
        <v>2</v>
      </c>
      <c r="BS45" s="26">
        <v>0</v>
      </c>
      <c r="BT45" s="26">
        <v>0</v>
      </c>
      <c r="BU45" s="26">
        <v>0</v>
      </c>
      <c r="BV45" s="26">
        <v>2</v>
      </c>
      <c r="BW45" s="26">
        <v>0</v>
      </c>
      <c r="BX45" s="26">
        <v>0</v>
      </c>
      <c r="BY45" s="26">
        <v>0</v>
      </c>
      <c r="BZ45" s="26">
        <v>1</v>
      </c>
      <c r="CA45" s="26">
        <v>0</v>
      </c>
      <c r="CB45" s="26">
        <v>0</v>
      </c>
      <c r="CC45" s="27">
        <v>0.25</v>
      </c>
      <c r="CD45" s="27">
        <v>0.222</v>
      </c>
      <c r="CE45" s="27">
        <v>0.25</v>
      </c>
    </row>
    <row r="46" spans="1:86" x14ac:dyDescent="0.3">
      <c r="A46" s="9"/>
      <c r="B46" s="4" t="s">
        <v>52</v>
      </c>
      <c r="C46" s="12"/>
      <c r="F46" s="4">
        <f t="shared" ref="F46:V46" si="6">SUM(F37:F45)</f>
        <v>132</v>
      </c>
      <c r="G46" s="4">
        <f t="shared" si="6"/>
        <v>16</v>
      </c>
      <c r="H46" s="4">
        <f t="shared" si="6"/>
        <v>42</v>
      </c>
      <c r="I46" s="4">
        <f t="shared" si="6"/>
        <v>9</v>
      </c>
      <c r="J46" s="4">
        <f t="shared" si="6"/>
        <v>0</v>
      </c>
      <c r="K46" s="4">
        <f t="shared" si="6"/>
        <v>5</v>
      </c>
      <c r="L46" s="4">
        <f t="shared" si="6"/>
        <v>22</v>
      </c>
      <c r="M46" s="4">
        <f t="shared" si="6"/>
        <v>19</v>
      </c>
      <c r="N46" s="4">
        <f t="shared" si="6"/>
        <v>3</v>
      </c>
      <c r="O46" s="4">
        <f t="shared" si="6"/>
        <v>0</v>
      </c>
      <c r="P46" s="4">
        <f t="shared" si="6"/>
        <v>21</v>
      </c>
      <c r="Q46" s="4">
        <f t="shared" si="6"/>
        <v>3</v>
      </c>
      <c r="R46" s="4">
        <f t="shared" si="6"/>
        <v>1</v>
      </c>
      <c r="S46" s="4">
        <f t="shared" si="6"/>
        <v>1</v>
      </c>
      <c r="T46" s="4">
        <f t="shared" si="6"/>
        <v>2</v>
      </c>
      <c r="U46" s="4">
        <f t="shared" si="6"/>
        <v>3</v>
      </c>
      <c r="V46" s="4">
        <f t="shared" si="6"/>
        <v>0</v>
      </c>
      <c r="W46" s="6">
        <f>H46/F46</f>
        <v>0.31818181818181818</v>
      </c>
      <c r="X46" s="6">
        <f>SUM(X37:X45) /9</f>
        <v>0.38744444444444448</v>
      </c>
      <c r="Y46" s="6">
        <f>((H46-I46-J46-K46)+(2*I46)+(3*J46)+(4*K46))/F46</f>
        <v>0.5</v>
      </c>
      <c r="AC46" s="21"/>
      <c r="AD46" s="9"/>
      <c r="AE46" s="25" t="s">
        <v>52</v>
      </c>
      <c r="AF46" s="12"/>
      <c r="AI46" s="4">
        <f t="shared" ref="AI46:AY46" si="7">SUM(AI37:AI45)</f>
        <v>128</v>
      </c>
      <c r="AJ46" s="4">
        <f t="shared" si="7"/>
        <v>18</v>
      </c>
      <c r="AK46" s="4">
        <f t="shared" si="7"/>
        <v>32</v>
      </c>
      <c r="AL46" s="4">
        <f t="shared" si="7"/>
        <v>5</v>
      </c>
      <c r="AM46" s="4">
        <f t="shared" si="7"/>
        <v>2</v>
      </c>
      <c r="AN46" s="4">
        <f t="shared" si="7"/>
        <v>5</v>
      </c>
      <c r="AO46" s="4">
        <f t="shared" si="7"/>
        <v>17</v>
      </c>
      <c r="AP46" s="4">
        <f t="shared" si="7"/>
        <v>18</v>
      </c>
      <c r="AQ46" s="4">
        <f t="shared" si="7"/>
        <v>1</v>
      </c>
      <c r="AR46" s="4">
        <f t="shared" si="7"/>
        <v>1</v>
      </c>
      <c r="AS46" s="4">
        <f t="shared" si="7"/>
        <v>23</v>
      </c>
      <c r="AT46" s="4">
        <f t="shared" si="7"/>
        <v>4</v>
      </c>
      <c r="AU46" s="4">
        <f t="shared" si="7"/>
        <v>1</v>
      </c>
      <c r="AV46" s="4">
        <f t="shared" si="7"/>
        <v>1</v>
      </c>
      <c r="AW46" s="4">
        <f t="shared" si="7"/>
        <v>0</v>
      </c>
      <c r="AX46" s="4">
        <f t="shared" si="7"/>
        <v>2</v>
      </c>
      <c r="AY46" s="4">
        <f t="shared" si="7"/>
        <v>0</v>
      </c>
      <c r="AZ46" s="6">
        <f>AK46/AI46</f>
        <v>0.25</v>
      </c>
      <c r="BA46" s="6">
        <f>SUM(BA37:BA45) /8</f>
        <v>0.34337499999999999</v>
      </c>
      <c r="BB46" s="6">
        <f>((AK46-AL46-AM46-AN46)+(2*AL46)+(3*AM46)+(4*AN46))/AI46</f>
        <v>0.4375</v>
      </c>
      <c r="BC46" s="4"/>
      <c r="BD46" s="4"/>
      <c r="BE46" s="4"/>
      <c r="BF46" s="21"/>
      <c r="BG46" s="9"/>
      <c r="BH46" s="4" t="s">
        <v>52</v>
      </c>
      <c r="BI46" s="12"/>
      <c r="BL46" s="4">
        <f t="shared" ref="BL46:CB46" si="8">SUM(BL37:BL45)</f>
        <v>132</v>
      </c>
      <c r="BM46" s="4">
        <f t="shared" si="8"/>
        <v>16</v>
      </c>
      <c r="BN46" s="4">
        <f t="shared" si="8"/>
        <v>37</v>
      </c>
      <c r="BO46" s="4">
        <f t="shared" si="8"/>
        <v>7</v>
      </c>
      <c r="BP46" s="4">
        <f t="shared" si="8"/>
        <v>0</v>
      </c>
      <c r="BQ46" s="4">
        <f t="shared" si="8"/>
        <v>7</v>
      </c>
      <c r="BR46" s="4">
        <f t="shared" si="8"/>
        <v>20</v>
      </c>
      <c r="BS46" s="4">
        <f t="shared" si="8"/>
        <v>22</v>
      </c>
      <c r="BT46" s="4">
        <f t="shared" si="8"/>
        <v>1</v>
      </c>
      <c r="BU46" s="4">
        <f t="shared" si="8"/>
        <v>0</v>
      </c>
      <c r="BV46" s="4">
        <f t="shared" si="8"/>
        <v>22</v>
      </c>
      <c r="BW46" s="4">
        <f t="shared" si="8"/>
        <v>5</v>
      </c>
      <c r="BX46" s="4">
        <f t="shared" si="8"/>
        <v>3</v>
      </c>
      <c r="BY46" s="4">
        <f t="shared" si="8"/>
        <v>1</v>
      </c>
      <c r="BZ46" s="4">
        <f t="shared" si="8"/>
        <v>1</v>
      </c>
      <c r="CA46" s="4">
        <f t="shared" si="8"/>
        <v>5</v>
      </c>
      <c r="CB46" s="4">
        <f t="shared" si="8"/>
        <v>0</v>
      </c>
      <c r="CC46" s="6">
        <f>BN46/BL46</f>
        <v>0.28030303030303028</v>
      </c>
      <c r="CD46" s="6">
        <f>SUM(CD37:CD45) /9</f>
        <v>0.377</v>
      </c>
      <c r="CE46" s="6">
        <f>((BN46-BO46-BP46-BQ46)+(2*BO46)+(3*BP46)+(4*BQ46))/BL46</f>
        <v>0.49242424242424243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92</v>
      </c>
      <c r="D48" s="4" t="s">
        <v>93</v>
      </c>
      <c r="E48" s="4" t="s">
        <v>94</v>
      </c>
      <c r="F48" s="4" t="s">
        <v>110</v>
      </c>
      <c r="G48" s="4" t="s">
        <v>111</v>
      </c>
      <c r="H48" s="4" t="s">
        <v>112</v>
      </c>
      <c r="I48" s="4" t="s">
        <v>113</v>
      </c>
      <c r="J48" s="4" t="s">
        <v>114</v>
      </c>
      <c r="K48" s="4" t="s">
        <v>115</v>
      </c>
      <c r="L48" s="4" t="s">
        <v>116</v>
      </c>
      <c r="M48" s="4" t="s">
        <v>91</v>
      </c>
      <c r="N48" s="4" t="s">
        <v>89</v>
      </c>
      <c r="O48" s="4" t="s">
        <v>117</v>
      </c>
      <c r="P48" s="4" t="s">
        <v>118</v>
      </c>
      <c r="Q48" s="4" t="s">
        <v>1</v>
      </c>
      <c r="R48" s="4" t="s">
        <v>96</v>
      </c>
      <c r="S48" s="4" t="s">
        <v>99</v>
      </c>
      <c r="T48" s="4" t="s">
        <v>98</v>
      </c>
      <c r="U48" s="4" t="s">
        <v>119</v>
      </c>
      <c r="V48" s="4" t="s">
        <v>120</v>
      </c>
      <c r="W48" s="6" t="s">
        <v>5</v>
      </c>
      <c r="X48" s="6" t="s">
        <v>121</v>
      </c>
      <c r="Y48" s="6" t="s">
        <v>122</v>
      </c>
      <c r="Z48" s="4" t="s">
        <v>123</v>
      </c>
      <c r="AA48" s="4" t="s">
        <v>124</v>
      </c>
      <c r="AB48" s="4" t="s">
        <v>7</v>
      </c>
      <c r="AC48" s="21"/>
      <c r="AD48" s="9"/>
      <c r="AE48" s="24"/>
      <c r="AF48" s="4" t="s">
        <v>92</v>
      </c>
      <c r="AG48" s="4" t="s">
        <v>93</v>
      </c>
      <c r="AH48" s="4" t="s">
        <v>94</v>
      </c>
      <c r="AI48" s="4" t="s">
        <v>110</v>
      </c>
      <c r="AJ48" s="4" t="s">
        <v>111</v>
      </c>
      <c r="AK48" s="4" t="s">
        <v>112</v>
      </c>
      <c r="AL48" s="4" t="s">
        <v>113</v>
      </c>
      <c r="AM48" s="4" t="s">
        <v>114</v>
      </c>
      <c r="AN48" s="4" t="s">
        <v>115</v>
      </c>
      <c r="AO48" s="4" t="s">
        <v>116</v>
      </c>
      <c r="AP48" s="4" t="s">
        <v>91</v>
      </c>
      <c r="AQ48" s="4" t="s">
        <v>89</v>
      </c>
      <c r="AR48" s="4" t="s">
        <v>117</v>
      </c>
      <c r="AS48" s="4" t="s">
        <v>118</v>
      </c>
      <c r="AT48" s="4" t="s">
        <v>1</v>
      </c>
      <c r="AU48" s="4" t="s">
        <v>96</v>
      </c>
      <c r="AV48" s="4" t="s">
        <v>99</v>
      </c>
      <c r="AW48" s="4" t="s">
        <v>98</v>
      </c>
      <c r="AX48" s="4" t="s">
        <v>119</v>
      </c>
      <c r="AY48" s="4" t="s">
        <v>120</v>
      </c>
      <c r="AZ48" s="4" t="s">
        <v>5</v>
      </c>
      <c r="BA48" s="4" t="s">
        <v>121</v>
      </c>
      <c r="BB48" s="4" t="s">
        <v>122</v>
      </c>
      <c r="BC48" s="4" t="s">
        <v>123</v>
      </c>
      <c r="BD48" s="4" t="s">
        <v>124</v>
      </c>
      <c r="BE48" s="4" t="s">
        <v>7</v>
      </c>
      <c r="BF48" s="21"/>
      <c r="BG48" s="9"/>
      <c r="BI48" s="4" t="s">
        <v>92</v>
      </c>
      <c r="BJ48" s="4" t="s">
        <v>93</v>
      </c>
      <c r="BK48" s="4" t="s">
        <v>94</v>
      </c>
      <c r="BL48" s="4" t="s">
        <v>110</v>
      </c>
      <c r="BM48" s="4" t="s">
        <v>111</v>
      </c>
      <c r="BN48" s="4" t="s">
        <v>112</v>
      </c>
      <c r="BO48" s="4" t="s">
        <v>113</v>
      </c>
      <c r="BP48" s="4" t="s">
        <v>114</v>
      </c>
      <c r="BQ48" s="4" t="s">
        <v>115</v>
      </c>
      <c r="BR48" s="4" t="s">
        <v>116</v>
      </c>
      <c r="BS48" s="4" t="s">
        <v>91</v>
      </c>
      <c r="BT48" s="4" t="s">
        <v>89</v>
      </c>
      <c r="BU48" s="4" t="s">
        <v>117</v>
      </c>
      <c r="BV48" s="4" t="s">
        <v>118</v>
      </c>
      <c r="BW48" s="4" t="s">
        <v>1</v>
      </c>
      <c r="BX48" s="4" t="s">
        <v>96</v>
      </c>
      <c r="BY48" s="4" t="s">
        <v>99</v>
      </c>
      <c r="BZ48" s="4" t="s">
        <v>98</v>
      </c>
      <c r="CA48" s="4" t="s">
        <v>119</v>
      </c>
      <c r="CB48" s="4" t="s">
        <v>120</v>
      </c>
      <c r="CC48" s="4" t="s">
        <v>5</v>
      </c>
      <c r="CD48" s="4" t="s">
        <v>121</v>
      </c>
      <c r="CE48" s="4" t="s">
        <v>122</v>
      </c>
      <c r="CF48" s="4" t="s">
        <v>123</v>
      </c>
      <c r="CG48" s="4" t="s">
        <v>124</v>
      </c>
      <c r="CH48" s="4" t="s">
        <v>7</v>
      </c>
    </row>
    <row r="49" spans="1:86" x14ac:dyDescent="0.3">
      <c r="A49" s="9" t="s">
        <v>33</v>
      </c>
      <c r="B49" s="1" t="s">
        <v>34</v>
      </c>
      <c r="C49" s="23" t="s">
        <v>34</v>
      </c>
      <c r="D49" s="26">
        <v>1</v>
      </c>
      <c r="E49" s="26">
        <v>1</v>
      </c>
      <c r="F49" s="26">
        <v>1</v>
      </c>
      <c r="G49" s="26">
        <v>0</v>
      </c>
      <c r="H49" s="26">
        <v>1</v>
      </c>
      <c r="I49" s="26">
        <v>0</v>
      </c>
      <c r="J49" s="26">
        <v>1</v>
      </c>
      <c r="K49" s="26">
        <v>0</v>
      </c>
      <c r="L49" s="26">
        <v>1</v>
      </c>
      <c r="M49" s="28">
        <v>9</v>
      </c>
      <c r="N49" s="26">
        <v>7</v>
      </c>
      <c r="O49" s="26">
        <v>0</v>
      </c>
      <c r="P49" s="26">
        <v>0</v>
      </c>
      <c r="Q49" s="26">
        <v>0</v>
      </c>
      <c r="R49" s="26">
        <v>2</v>
      </c>
      <c r="S49" s="26">
        <v>5</v>
      </c>
      <c r="T49" s="26">
        <v>0</v>
      </c>
      <c r="U49" s="26">
        <v>0</v>
      </c>
      <c r="V49" s="26">
        <v>1</v>
      </c>
      <c r="W49" s="28">
        <v>0</v>
      </c>
      <c r="X49" s="28">
        <v>5</v>
      </c>
      <c r="Y49" s="28">
        <v>2</v>
      </c>
      <c r="Z49" s="28">
        <v>0</v>
      </c>
      <c r="AA49" s="28">
        <v>6</v>
      </c>
      <c r="AB49" s="28">
        <v>1</v>
      </c>
      <c r="AC49" s="21"/>
      <c r="AD49" s="9" t="s">
        <v>33</v>
      </c>
      <c r="AE49" s="24" t="s">
        <v>70</v>
      </c>
      <c r="AF49" s="23" t="s">
        <v>70</v>
      </c>
      <c r="AG49" s="26">
        <v>1</v>
      </c>
      <c r="AH49" s="26">
        <v>1</v>
      </c>
      <c r="AI49" s="26">
        <v>0</v>
      </c>
      <c r="AJ49" s="26">
        <v>0</v>
      </c>
      <c r="AK49" s="26">
        <v>0</v>
      </c>
      <c r="AL49" s="26">
        <v>0</v>
      </c>
      <c r="AM49" s="26" t="s">
        <v>108</v>
      </c>
      <c r="AN49" s="26">
        <v>0</v>
      </c>
      <c r="AO49" s="26">
        <v>0</v>
      </c>
      <c r="AP49" s="28">
        <v>6</v>
      </c>
      <c r="AQ49" s="26">
        <v>6</v>
      </c>
      <c r="AR49" s="26">
        <v>0</v>
      </c>
      <c r="AS49" s="26">
        <v>0</v>
      </c>
      <c r="AT49" s="26">
        <v>0</v>
      </c>
      <c r="AU49" s="26">
        <v>1</v>
      </c>
      <c r="AV49" s="26">
        <v>8</v>
      </c>
      <c r="AW49" s="26">
        <v>0</v>
      </c>
      <c r="AX49" s="26">
        <v>0</v>
      </c>
      <c r="AY49" s="26">
        <v>0</v>
      </c>
      <c r="AZ49" s="28">
        <v>0</v>
      </c>
      <c r="BA49" s="28">
        <v>12</v>
      </c>
      <c r="BB49" s="28">
        <v>1.5</v>
      </c>
      <c r="BC49" s="28">
        <v>0</v>
      </c>
      <c r="BD49" s="28">
        <v>3.8</v>
      </c>
      <c r="BE49" s="28">
        <v>1.17</v>
      </c>
      <c r="BF49" s="21"/>
      <c r="BG49" s="9" t="s">
        <v>33</v>
      </c>
      <c r="BH49" s="1" t="s">
        <v>134</v>
      </c>
      <c r="BI49" s="23" t="s">
        <v>134</v>
      </c>
      <c r="BJ49" s="33">
        <v>2</v>
      </c>
      <c r="BK49" s="33">
        <v>0</v>
      </c>
      <c r="BL49" s="33">
        <v>0</v>
      </c>
      <c r="BM49" s="33">
        <v>2</v>
      </c>
      <c r="BN49" s="33">
        <v>0</v>
      </c>
      <c r="BO49" s="33">
        <v>1</v>
      </c>
      <c r="BP49" s="33">
        <v>0</v>
      </c>
      <c r="BQ49" s="33">
        <v>0</v>
      </c>
      <c r="BR49" s="33">
        <v>0</v>
      </c>
      <c r="BS49" s="38">
        <v>3</v>
      </c>
      <c r="BT49" s="33">
        <v>3</v>
      </c>
      <c r="BU49" s="33">
        <v>1</v>
      </c>
      <c r="BV49" s="33">
        <v>1</v>
      </c>
      <c r="BW49" s="33">
        <v>0</v>
      </c>
      <c r="BX49" s="33">
        <v>2</v>
      </c>
      <c r="BY49" s="33">
        <v>2</v>
      </c>
      <c r="BZ49" s="33">
        <v>0</v>
      </c>
      <c r="CA49" s="33">
        <v>0</v>
      </c>
      <c r="CB49" s="33">
        <v>0</v>
      </c>
      <c r="CC49" s="38">
        <v>3</v>
      </c>
      <c r="CD49" s="38">
        <v>6</v>
      </c>
      <c r="CE49" s="38">
        <v>6</v>
      </c>
      <c r="CF49" s="38">
        <v>0</v>
      </c>
      <c r="CG49" s="38">
        <v>0.7</v>
      </c>
      <c r="CH49" s="38">
        <v>1.67</v>
      </c>
    </row>
    <row r="50" spans="1:86" x14ac:dyDescent="0.3">
      <c r="A50" s="9" t="s">
        <v>33</v>
      </c>
      <c r="B50" s="1" t="s">
        <v>73</v>
      </c>
      <c r="C50" s="23" t="s">
        <v>73</v>
      </c>
      <c r="D50" s="26">
        <v>1</v>
      </c>
      <c r="E50" s="26">
        <v>1</v>
      </c>
      <c r="F50" s="26">
        <v>0</v>
      </c>
      <c r="G50" s="26">
        <v>0</v>
      </c>
      <c r="H50" s="26">
        <v>1</v>
      </c>
      <c r="I50" s="26">
        <v>0</v>
      </c>
      <c r="J50" s="26">
        <v>1</v>
      </c>
      <c r="K50" s="26">
        <v>0</v>
      </c>
      <c r="L50" s="26">
        <v>0</v>
      </c>
      <c r="M50" s="28">
        <v>7.333333333333333</v>
      </c>
      <c r="N50" s="26">
        <v>4</v>
      </c>
      <c r="O50" s="26">
        <v>1</v>
      </c>
      <c r="P50" s="26">
        <v>1</v>
      </c>
      <c r="Q50" s="26">
        <v>0</v>
      </c>
      <c r="R50" s="26">
        <v>3</v>
      </c>
      <c r="S50" s="26">
        <v>8</v>
      </c>
      <c r="T50" s="26">
        <v>0</v>
      </c>
      <c r="U50" s="26">
        <v>1</v>
      </c>
      <c r="V50" s="26">
        <v>0</v>
      </c>
      <c r="W50" s="28">
        <v>1.23</v>
      </c>
      <c r="X50" s="28">
        <v>9.82</v>
      </c>
      <c r="Y50" s="28">
        <v>3.68</v>
      </c>
      <c r="Z50" s="28">
        <v>0</v>
      </c>
      <c r="AA50" s="28">
        <v>4.5</v>
      </c>
      <c r="AB50" s="28">
        <v>0.95</v>
      </c>
      <c r="AC50" s="21"/>
      <c r="AD50" s="9" t="s">
        <v>33</v>
      </c>
      <c r="AE50" s="24" t="s">
        <v>135</v>
      </c>
      <c r="AF50" s="24" t="s">
        <v>154</v>
      </c>
      <c r="AG50" s="26"/>
      <c r="AH50" s="26"/>
      <c r="AI50" s="26"/>
      <c r="AJ50" s="26"/>
      <c r="AK50" s="26"/>
      <c r="AL50" s="26"/>
      <c r="AM50" s="26"/>
      <c r="AN50" s="26"/>
      <c r="AO50" s="26"/>
      <c r="AP50" s="28"/>
      <c r="AQ50" s="26"/>
      <c r="AR50" s="26"/>
      <c r="AS50" s="26"/>
      <c r="AT50" s="26"/>
      <c r="AU50" s="26"/>
      <c r="AV50" s="26"/>
      <c r="AW50" s="26"/>
      <c r="AX50" s="26"/>
      <c r="AY50" s="26"/>
      <c r="AZ50" s="28"/>
      <c r="BA50" s="28"/>
      <c r="BB50" s="28"/>
      <c r="BC50" s="28"/>
      <c r="BD50" s="28"/>
      <c r="BE50" s="28"/>
      <c r="BF50" s="21"/>
      <c r="BG50" s="9" t="s">
        <v>33</v>
      </c>
      <c r="BH50" s="1" t="s">
        <v>35</v>
      </c>
      <c r="BI50" s="23" t="s">
        <v>35</v>
      </c>
      <c r="BJ50" s="26">
        <v>1</v>
      </c>
      <c r="BK50" s="26">
        <v>1</v>
      </c>
      <c r="BL50" s="26">
        <v>0</v>
      </c>
      <c r="BM50" s="26">
        <v>0</v>
      </c>
      <c r="BN50" s="26">
        <v>0</v>
      </c>
      <c r="BO50" s="26">
        <v>1</v>
      </c>
      <c r="BP50" s="26">
        <v>0</v>
      </c>
      <c r="BQ50" s="26">
        <v>0</v>
      </c>
      <c r="BR50" s="26">
        <v>0</v>
      </c>
      <c r="BS50" s="28">
        <v>8</v>
      </c>
      <c r="BT50" s="26">
        <v>7</v>
      </c>
      <c r="BU50" s="26">
        <v>2</v>
      </c>
      <c r="BV50" s="26">
        <v>2</v>
      </c>
      <c r="BW50" s="26">
        <v>1</v>
      </c>
      <c r="BX50" s="26">
        <v>6</v>
      </c>
      <c r="BY50" s="26">
        <v>3</v>
      </c>
      <c r="BZ50" s="26">
        <v>0</v>
      </c>
      <c r="CA50" s="26">
        <v>0</v>
      </c>
      <c r="CB50" s="26">
        <v>0</v>
      </c>
      <c r="CC50" s="28">
        <v>2.25</v>
      </c>
      <c r="CD50" s="28">
        <v>3.38</v>
      </c>
      <c r="CE50" s="28">
        <v>6.75</v>
      </c>
      <c r="CF50" s="28">
        <v>1.1200000000000001</v>
      </c>
      <c r="CG50" s="28">
        <v>2.2999999999999998</v>
      </c>
      <c r="CH50" s="28">
        <v>1.62</v>
      </c>
    </row>
    <row r="51" spans="1:86" x14ac:dyDescent="0.3">
      <c r="A51" s="9" t="s">
        <v>33</v>
      </c>
      <c r="B51" s="1" t="s">
        <v>37</v>
      </c>
      <c r="C51" s="23" t="s">
        <v>37</v>
      </c>
      <c r="D51" s="26">
        <v>1</v>
      </c>
      <c r="E51" s="26">
        <v>1</v>
      </c>
      <c r="F51" s="26">
        <v>0</v>
      </c>
      <c r="G51" s="26">
        <v>0</v>
      </c>
      <c r="H51" s="26">
        <v>1</v>
      </c>
      <c r="I51" s="26">
        <v>0</v>
      </c>
      <c r="J51" s="26">
        <v>1</v>
      </c>
      <c r="K51" s="26">
        <v>0</v>
      </c>
      <c r="L51" s="26">
        <v>0</v>
      </c>
      <c r="M51" s="28">
        <v>5.333333333333333</v>
      </c>
      <c r="N51" s="26">
        <v>9</v>
      </c>
      <c r="O51" s="26">
        <v>3</v>
      </c>
      <c r="P51" s="26">
        <v>3</v>
      </c>
      <c r="Q51" s="26">
        <v>0</v>
      </c>
      <c r="R51" s="26">
        <v>1</v>
      </c>
      <c r="S51" s="26">
        <v>4</v>
      </c>
      <c r="T51" s="26">
        <v>1</v>
      </c>
      <c r="U51" s="26">
        <v>0</v>
      </c>
      <c r="V51" s="26">
        <v>0</v>
      </c>
      <c r="W51" s="28">
        <v>5.0599999999999996</v>
      </c>
      <c r="X51" s="28">
        <v>6.75</v>
      </c>
      <c r="Y51" s="28">
        <v>1.69</v>
      </c>
      <c r="Z51" s="28">
        <v>0</v>
      </c>
      <c r="AA51" s="28">
        <v>1.1000000000000001</v>
      </c>
      <c r="AB51" s="28">
        <v>1.88</v>
      </c>
      <c r="AC51" s="21"/>
      <c r="AD51" s="9" t="s">
        <v>33</v>
      </c>
      <c r="AE51" s="24" t="s">
        <v>71</v>
      </c>
      <c r="AF51" s="24"/>
      <c r="AG51" s="26"/>
      <c r="AH51" s="26"/>
      <c r="AI51" s="26"/>
      <c r="AJ51" s="26"/>
      <c r="AK51" s="26"/>
      <c r="AL51" s="26"/>
      <c r="AM51" s="26"/>
      <c r="AN51" s="26"/>
      <c r="AO51" s="26"/>
      <c r="AP51" s="27"/>
      <c r="AQ51" s="26"/>
      <c r="AR51" s="26"/>
      <c r="AS51" s="26"/>
      <c r="AT51" s="26"/>
      <c r="AU51" s="26"/>
      <c r="AV51" s="26"/>
      <c r="AW51" s="26"/>
      <c r="AX51" s="26"/>
      <c r="AY51" s="26"/>
      <c r="AZ51" s="28"/>
      <c r="BA51" s="28"/>
      <c r="BB51" s="28"/>
      <c r="BC51" s="28"/>
      <c r="BD51" s="28"/>
      <c r="BE51" s="28"/>
      <c r="BF51" s="21"/>
      <c r="BG51" s="9" t="s">
        <v>33</v>
      </c>
      <c r="BH51" s="1" t="s">
        <v>186</v>
      </c>
      <c r="BI51" s="23" t="s">
        <v>186</v>
      </c>
      <c r="BJ51" s="26">
        <v>1</v>
      </c>
      <c r="BK51" s="26">
        <v>1</v>
      </c>
      <c r="BL51" s="26">
        <v>0</v>
      </c>
      <c r="BM51" s="26">
        <v>0</v>
      </c>
      <c r="BN51" s="26">
        <v>0</v>
      </c>
      <c r="BO51" s="26">
        <v>1</v>
      </c>
      <c r="BP51" s="26">
        <v>0</v>
      </c>
      <c r="BQ51" s="26">
        <v>0</v>
      </c>
      <c r="BR51" s="26">
        <v>0</v>
      </c>
      <c r="BS51" s="28">
        <v>6</v>
      </c>
      <c r="BT51" s="26">
        <v>6</v>
      </c>
      <c r="BU51" s="26">
        <v>3</v>
      </c>
      <c r="BV51" s="26">
        <v>3</v>
      </c>
      <c r="BW51" s="26">
        <v>1</v>
      </c>
      <c r="BX51" s="26">
        <v>4</v>
      </c>
      <c r="BY51" s="26">
        <v>4</v>
      </c>
      <c r="BZ51" s="26">
        <v>0</v>
      </c>
      <c r="CA51" s="26">
        <v>0</v>
      </c>
      <c r="CB51" s="26">
        <v>0</v>
      </c>
      <c r="CC51" s="28">
        <v>4.5</v>
      </c>
      <c r="CD51" s="28">
        <v>6</v>
      </c>
      <c r="CE51" s="28">
        <v>6</v>
      </c>
      <c r="CF51" s="28">
        <v>1.5</v>
      </c>
      <c r="CG51" s="28">
        <v>0.4</v>
      </c>
      <c r="CH51" s="28">
        <v>1.67</v>
      </c>
    </row>
    <row r="52" spans="1:86" x14ac:dyDescent="0.3">
      <c r="A52" s="9" t="s">
        <v>33</v>
      </c>
      <c r="B52" s="1" t="s">
        <v>39</v>
      </c>
      <c r="C52" s="23" t="s">
        <v>39</v>
      </c>
      <c r="D52" s="26">
        <v>1</v>
      </c>
      <c r="E52" s="26">
        <v>1</v>
      </c>
      <c r="F52" s="26">
        <v>0</v>
      </c>
      <c r="G52" s="26">
        <v>0</v>
      </c>
      <c r="H52" s="26">
        <v>0</v>
      </c>
      <c r="I52" s="26">
        <v>1</v>
      </c>
      <c r="J52" s="26">
        <v>0</v>
      </c>
      <c r="K52" s="26">
        <v>0</v>
      </c>
      <c r="L52" s="26">
        <v>0</v>
      </c>
      <c r="M52" s="28">
        <v>8</v>
      </c>
      <c r="N52" s="26">
        <v>6</v>
      </c>
      <c r="O52" s="26">
        <v>3</v>
      </c>
      <c r="P52" s="26">
        <v>3</v>
      </c>
      <c r="Q52" s="26">
        <v>1</v>
      </c>
      <c r="R52" s="26">
        <v>7</v>
      </c>
      <c r="S52" s="26">
        <v>6</v>
      </c>
      <c r="T52" s="26">
        <v>0</v>
      </c>
      <c r="U52" s="26">
        <v>0</v>
      </c>
      <c r="V52" s="26">
        <v>0</v>
      </c>
      <c r="W52" s="28">
        <v>3.38</v>
      </c>
      <c r="X52" s="28">
        <v>6.75</v>
      </c>
      <c r="Y52" s="28">
        <v>7.88</v>
      </c>
      <c r="Z52" s="28">
        <v>1.1200000000000001</v>
      </c>
      <c r="AA52" s="28">
        <v>1.6</v>
      </c>
      <c r="AB52" s="28">
        <v>1.62</v>
      </c>
      <c r="AC52" s="21"/>
      <c r="AD52" s="9" t="s">
        <v>33</v>
      </c>
      <c r="AE52" s="24" t="s">
        <v>48</v>
      </c>
      <c r="AF52" s="23" t="s">
        <v>48</v>
      </c>
      <c r="AG52" s="26">
        <v>1</v>
      </c>
      <c r="AH52" s="26">
        <v>1</v>
      </c>
      <c r="AI52" s="26">
        <v>0</v>
      </c>
      <c r="AJ52" s="26">
        <v>0</v>
      </c>
      <c r="AK52" s="26">
        <v>1</v>
      </c>
      <c r="AL52" s="26">
        <v>0</v>
      </c>
      <c r="AM52" s="26">
        <v>1</v>
      </c>
      <c r="AN52" s="26">
        <v>0</v>
      </c>
      <c r="AO52" s="26">
        <v>0</v>
      </c>
      <c r="AP52" s="28">
        <v>7</v>
      </c>
      <c r="AQ52" s="26">
        <v>9</v>
      </c>
      <c r="AR52" s="26">
        <v>3</v>
      </c>
      <c r="AS52" s="26">
        <v>3</v>
      </c>
      <c r="AT52" s="26">
        <v>0</v>
      </c>
      <c r="AU52" s="26">
        <v>2</v>
      </c>
      <c r="AV52" s="26">
        <v>6</v>
      </c>
      <c r="AW52" s="26">
        <v>0</v>
      </c>
      <c r="AX52" s="26">
        <v>0</v>
      </c>
      <c r="AY52" s="26">
        <v>0</v>
      </c>
      <c r="AZ52" s="28">
        <v>3.86</v>
      </c>
      <c r="BA52" s="28">
        <v>7.71</v>
      </c>
      <c r="BB52" s="28">
        <v>2.57</v>
      </c>
      <c r="BC52" s="28">
        <v>0</v>
      </c>
      <c r="BD52" s="28">
        <v>2.1</v>
      </c>
      <c r="BE52" s="28">
        <v>1.57</v>
      </c>
      <c r="BF52" s="21"/>
      <c r="BG52" s="9" t="s">
        <v>33</v>
      </c>
      <c r="BH52" s="1" t="s">
        <v>139</v>
      </c>
      <c r="BI52" s="23"/>
      <c r="BJ52" s="26"/>
      <c r="BK52" s="26"/>
      <c r="BL52" s="26"/>
      <c r="BM52" s="26"/>
      <c r="BN52" s="26"/>
      <c r="BO52" s="26"/>
      <c r="BP52" s="26"/>
      <c r="BQ52" s="26"/>
      <c r="BR52" s="26"/>
      <c r="BS52" s="27"/>
      <c r="BT52" s="26"/>
      <c r="BU52" s="26"/>
      <c r="BV52" s="26"/>
      <c r="BW52" s="26"/>
      <c r="BX52" s="26"/>
      <c r="BY52" s="26"/>
      <c r="BZ52" s="26"/>
      <c r="CA52" s="26"/>
      <c r="CB52" s="26"/>
      <c r="CC52" s="28"/>
      <c r="CD52" s="28"/>
      <c r="CE52" s="28"/>
      <c r="CF52" s="28"/>
      <c r="CG52" s="28"/>
      <c r="CH52" s="28"/>
    </row>
    <row r="53" spans="1:86" x14ac:dyDescent="0.3">
      <c r="A53" s="9" t="s">
        <v>33</v>
      </c>
      <c r="B53" s="1" t="s">
        <v>165</v>
      </c>
      <c r="C53" s="23" t="s">
        <v>165</v>
      </c>
      <c r="D53" s="26">
        <v>2</v>
      </c>
      <c r="E53" s="26">
        <v>0</v>
      </c>
      <c r="F53" s="26">
        <v>0</v>
      </c>
      <c r="G53" s="26">
        <v>2</v>
      </c>
      <c r="H53" s="26">
        <v>0</v>
      </c>
      <c r="I53" s="26">
        <v>0</v>
      </c>
      <c r="J53" s="26" t="s">
        <v>108</v>
      </c>
      <c r="K53" s="26">
        <v>2</v>
      </c>
      <c r="L53" s="26">
        <v>0</v>
      </c>
      <c r="M53" s="28">
        <v>2</v>
      </c>
      <c r="N53" s="26">
        <v>2</v>
      </c>
      <c r="O53" s="26">
        <v>0</v>
      </c>
      <c r="P53" s="26">
        <v>0</v>
      </c>
      <c r="Q53" s="26">
        <v>0</v>
      </c>
      <c r="R53" s="26">
        <v>3</v>
      </c>
      <c r="S53" s="26">
        <v>4</v>
      </c>
      <c r="T53" s="26">
        <v>0</v>
      </c>
      <c r="U53" s="26">
        <v>0</v>
      </c>
      <c r="V53" s="26">
        <v>0</v>
      </c>
      <c r="W53" s="28">
        <v>0</v>
      </c>
      <c r="X53" s="28">
        <v>18</v>
      </c>
      <c r="Y53" s="28">
        <v>13.5</v>
      </c>
      <c r="Z53" s="28">
        <v>0</v>
      </c>
      <c r="AA53" s="28">
        <v>1.4</v>
      </c>
      <c r="AB53" s="28">
        <v>2.5</v>
      </c>
      <c r="AC53" s="21"/>
      <c r="AD53" s="9" t="s">
        <v>33</v>
      </c>
      <c r="AE53" s="24" t="s">
        <v>72</v>
      </c>
      <c r="AF53" s="23" t="s">
        <v>72</v>
      </c>
      <c r="AG53" s="26">
        <v>2</v>
      </c>
      <c r="AH53" s="26">
        <v>1</v>
      </c>
      <c r="AI53" s="26">
        <v>0</v>
      </c>
      <c r="AJ53" s="26">
        <v>1</v>
      </c>
      <c r="AK53" s="26">
        <v>1</v>
      </c>
      <c r="AL53" s="26">
        <v>0</v>
      </c>
      <c r="AM53" s="26">
        <v>1</v>
      </c>
      <c r="AN53" s="26">
        <v>0</v>
      </c>
      <c r="AO53" s="26">
        <v>0</v>
      </c>
      <c r="AP53" s="28">
        <v>8.6666666666666661</v>
      </c>
      <c r="AQ53" s="26">
        <v>8</v>
      </c>
      <c r="AR53" s="26">
        <v>1</v>
      </c>
      <c r="AS53" s="26">
        <v>1</v>
      </c>
      <c r="AT53" s="26">
        <v>1</v>
      </c>
      <c r="AU53" s="26">
        <v>5</v>
      </c>
      <c r="AV53" s="26">
        <v>6</v>
      </c>
      <c r="AW53" s="26">
        <v>1</v>
      </c>
      <c r="AX53" s="26">
        <v>1</v>
      </c>
      <c r="AY53" s="26">
        <v>0</v>
      </c>
      <c r="AZ53" s="28">
        <v>1.04</v>
      </c>
      <c r="BA53" s="28">
        <v>6.23</v>
      </c>
      <c r="BB53" s="28">
        <v>5.19</v>
      </c>
      <c r="BC53" s="28">
        <v>1.04</v>
      </c>
      <c r="BD53" s="28">
        <v>4.9000000000000004</v>
      </c>
      <c r="BE53" s="28">
        <v>1.5</v>
      </c>
      <c r="BF53" s="21"/>
      <c r="BG53" s="9" t="s">
        <v>33</v>
      </c>
      <c r="BH53" s="1" t="s">
        <v>40</v>
      </c>
      <c r="BI53" s="23" t="s">
        <v>40</v>
      </c>
      <c r="BJ53" s="26">
        <v>1</v>
      </c>
      <c r="BK53" s="26">
        <v>1</v>
      </c>
      <c r="BL53" s="26">
        <v>0</v>
      </c>
      <c r="BM53" s="26">
        <v>0</v>
      </c>
      <c r="BN53" s="26">
        <v>1</v>
      </c>
      <c r="BO53" s="26">
        <v>0</v>
      </c>
      <c r="BP53" s="26">
        <v>1</v>
      </c>
      <c r="BQ53" s="26">
        <v>0</v>
      </c>
      <c r="BR53" s="26">
        <v>0</v>
      </c>
      <c r="BS53" s="28">
        <v>7.333333333333333</v>
      </c>
      <c r="BT53" s="26">
        <v>5</v>
      </c>
      <c r="BU53" s="26">
        <v>1</v>
      </c>
      <c r="BV53" s="26">
        <v>0</v>
      </c>
      <c r="BW53" s="26">
        <v>0</v>
      </c>
      <c r="BX53" s="26">
        <v>4</v>
      </c>
      <c r="BY53" s="26">
        <v>8</v>
      </c>
      <c r="BZ53" s="26">
        <v>0</v>
      </c>
      <c r="CA53" s="26">
        <v>0</v>
      </c>
      <c r="CB53" s="26">
        <v>0</v>
      </c>
      <c r="CC53" s="28">
        <v>0</v>
      </c>
      <c r="CD53" s="28">
        <v>9.82</v>
      </c>
      <c r="CE53" s="28">
        <v>4.91</v>
      </c>
      <c r="CF53" s="28">
        <v>0</v>
      </c>
      <c r="CG53" s="28">
        <v>5.5</v>
      </c>
      <c r="CH53" s="28">
        <v>1.23</v>
      </c>
    </row>
    <row r="54" spans="1:86" x14ac:dyDescent="0.3">
      <c r="A54" s="9" t="s">
        <v>33</v>
      </c>
      <c r="B54" s="1" t="s">
        <v>152</v>
      </c>
      <c r="C54" s="23" t="s">
        <v>152</v>
      </c>
      <c r="D54" s="26">
        <v>3</v>
      </c>
      <c r="E54" s="26">
        <v>0</v>
      </c>
      <c r="F54" s="26">
        <v>0</v>
      </c>
      <c r="G54" s="26">
        <v>0</v>
      </c>
      <c r="H54" s="26">
        <v>0</v>
      </c>
      <c r="I54" s="26">
        <v>1</v>
      </c>
      <c r="J54" s="26">
        <v>0</v>
      </c>
      <c r="K54" s="26">
        <v>0</v>
      </c>
      <c r="L54" s="26">
        <v>0</v>
      </c>
      <c r="M54" s="28">
        <v>3.3333333333333335</v>
      </c>
      <c r="N54" s="26">
        <v>5</v>
      </c>
      <c r="O54" s="26">
        <v>2</v>
      </c>
      <c r="P54" s="26">
        <v>2</v>
      </c>
      <c r="Q54" s="26">
        <v>0</v>
      </c>
      <c r="R54" s="26">
        <v>3</v>
      </c>
      <c r="S54" s="26">
        <v>3</v>
      </c>
      <c r="T54" s="26">
        <v>0</v>
      </c>
      <c r="U54" s="26">
        <v>0</v>
      </c>
      <c r="V54" s="26">
        <v>0</v>
      </c>
      <c r="W54" s="28">
        <v>5.4</v>
      </c>
      <c r="X54" s="28">
        <v>8.1</v>
      </c>
      <c r="Y54" s="28">
        <v>8.1</v>
      </c>
      <c r="Z54" s="28">
        <v>0</v>
      </c>
      <c r="AA54" s="28">
        <v>0</v>
      </c>
      <c r="AB54" s="28">
        <v>2.4</v>
      </c>
      <c r="AC54" s="21"/>
      <c r="AD54" s="9" t="s">
        <v>33</v>
      </c>
      <c r="AE54" s="24" t="s">
        <v>178</v>
      </c>
      <c r="AF54" s="23" t="s">
        <v>178</v>
      </c>
      <c r="AG54" s="26">
        <v>1</v>
      </c>
      <c r="AH54" s="26">
        <v>1</v>
      </c>
      <c r="AI54" s="26">
        <v>0</v>
      </c>
      <c r="AJ54" s="26">
        <v>0</v>
      </c>
      <c r="AK54" s="26">
        <v>1</v>
      </c>
      <c r="AL54" s="26">
        <v>0</v>
      </c>
      <c r="AM54" s="26">
        <v>1</v>
      </c>
      <c r="AN54" s="26">
        <v>0</v>
      </c>
      <c r="AO54" s="26">
        <v>0</v>
      </c>
      <c r="AP54" s="28">
        <v>7</v>
      </c>
      <c r="AQ54" s="26">
        <v>5</v>
      </c>
      <c r="AR54" s="26">
        <v>1</v>
      </c>
      <c r="AS54" s="26">
        <v>1</v>
      </c>
      <c r="AT54" s="26">
        <v>0</v>
      </c>
      <c r="AU54" s="26">
        <v>3</v>
      </c>
      <c r="AV54" s="26">
        <v>5</v>
      </c>
      <c r="AW54" s="26">
        <v>0</v>
      </c>
      <c r="AX54" s="26">
        <v>0</v>
      </c>
      <c r="AY54" s="26">
        <v>1</v>
      </c>
      <c r="AZ54" s="28">
        <v>1.29</v>
      </c>
      <c r="BA54" s="28">
        <v>6.43</v>
      </c>
      <c r="BB54" s="28">
        <v>3.86</v>
      </c>
      <c r="BC54" s="28">
        <v>0</v>
      </c>
      <c r="BD54" s="28">
        <v>4</v>
      </c>
      <c r="BE54" s="28">
        <v>1.1399999999999999</v>
      </c>
      <c r="BF54" s="21"/>
      <c r="BG54" s="9" t="s">
        <v>33</v>
      </c>
      <c r="BH54" s="1" t="s">
        <v>142</v>
      </c>
      <c r="BI54" s="23" t="s">
        <v>142</v>
      </c>
      <c r="BJ54" s="26">
        <v>1</v>
      </c>
      <c r="BK54" s="26">
        <v>1</v>
      </c>
      <c r="BL54" s="26">
        <v>0</v>
      </c>
      <c r="BM54" s="26">
        <v>0</v>
      </c>
      <c r="BN54" s="26">
        <v>0</v>
      </c>
      <c r="BO54" s="26">
        <v>0</v>
      </c>
      <c r="BP54" s="26" t="s">
        <v>108</v>
      </c>
      <c r="BQ54" s="26">
        <v>0</v>
      </c>
      <c r="BR54" s="26">
        <v>0</v>
      </c>
      <c r="BS54" s="28">
        <v>6</v>
      </c>
      <c r="BT54" s="26">
        <v>7</v>
      </c>
      <c r="BU54" s="26">
        <v>4</v>
      </c>
      <c r="BV54" s="26">
        <v>4</v>
      </c>
      <c r="BW54" s="26">
        <v>1</v>
      </c>
      <c r="BX54" s="26">
        <v>3</v>
      </c>
      <c r="BY54" s="26">
        <v>2</v>
      </c>
      <c r="BZ54" s="26">
        <v>0</v>
      </c>
      <c r="CA54" s="26">
        <v>0</v>
      </c>
      <c r="CB54" s="26">
        <v>1</v>
      </c>
      <c r="CC54" s="28">
        <v>6</v>
      </c>
      <c r="CD54" s="28">
        <v>3</v>
      </c>
      <c r="CE54" s="28">
        <v>4.5</v>
      </c>
      <c r="CF54" s="28">
        <v>1.5</v>
      </c>
      <c r="CG54" s="28">
        <v>-0.8</v>
      </c>
      <c r="CH54" s="28">
        <v>1.67</v>
      </c>
    </row>
    <row r="55" spans="1:86" x14ac:dyDescent="0.3">
      <c r="A55" s="9" t="s">
        <v>33</v>
      </c>
      <c r="B55" s="1" t="s">
        <v>166</v>
      </c>
      <c r="C55" s="23" t="s">
        <v>166</v>
      </c>
      <c r="D55" s="26">
        <v>1</v>
      </c>
      <c r="E55" s="26">
        <v>1</v>
      </c>
      <c r="F55" s="26">
        <v>0</v>
      </c>
      <c r="G55" s="26">
        <v>0</v>
      </c>
      <c r="H55" s="26">
        <v>0</v>
      </c>
      <c r="I55" s="26">
        <v>0</v>
      </c>
      <c r="J55" s="26" t="s">
        <v>108</v>
      </c>
      <c r="K55" s="26">
        <v>0</v>
      </c>
      <c r="L55" s="26">
        <v>0</v>
      </c>
      <c r="M55" s="28">
        <v>6.666666666666667</v>
      </c>
      <c r="N55" s="26">
        <v>4</v>
      </c>
      <c r="O55" s="26">
        <v>2</v>
      </c>
      <c r="P55" s="26">
        <v>2</v>
      </c>
      <c r="Q55" s="26">
        <v>0</v>
      </c>
      <c r="R55" s="26">
        <v>5</v>
      </c>
      <c r="S55" s="26">
        <v>3</v>
      </c>
      <c r="T55" s="26">
        <v>0</v>
      </c>
      <c r="U55" s="26">
        <v>0</v>
      </c>
      <c r="V55" s="26">
        <v>1</v>
      </c>
      <c r="W55" s="28">
        <v>2.7</v>
      </c>
      <c r="X55" s="28">
        <v>4.05</v>
      </c>
      <c r="Y55" s="28">
        <v>6.75</v>
      </c>
      <c r="Z55" s="28">
        <v>0</v>
      </c>
      <c r="AA55" s="28">
        <v>1.6</v>
      </c>
      <c r="AB55" s="28">
        <v>1.35</v>
      </c>
      <c r="AC55" s="21"/>
      <c r="AD55" s="9" t="s">
        <v>33</v>
      </c>
      <c r="AE55" s="24"/>
      <c r="AF55" s="23"/>
      <c r="AG55" s="26"/>
      <c r="AH55" s="26"/>
      <c r="AI55" s="26"/>
      <c r="AJ55" s="26"/>
      <c r="AK55" s="26"/>
      <c r="AL55" s="26"/>
      <c r="AM55" s="26"/>
      <c r="AN55" s="26"/>
      <c r="AO55" s="26"/>
      <c r="AP55" s="27"/>
      <c r="AQ55" s="26"/>
      <c r="AR55" s="26"/>
      <c r="AS55" s="26"/>
      <c r="AT55" s="26"/>
      <c r="AU55" s="26"/>
      <c r="AV55" s="26"/>
      <c r="AW55" s="26"/>
      <c r="AX55" s="26"/>
      <c r="AY55" s="26"/>
      <c r="AZ55" s="28"/>
      <c r="BA55" s="28"/>
      <c r="BB55" s="28"/>
      <c r="BC55" s="28"/>
      <c r="BD55" s="28"/>
      <c r="BE55" s="28"/>
      <c r="BF55" s="21"/>
      <c r="BG55" s="9" t="s">
        <v>33</v>
      </c>
      <c r="BH55" s="1" t="s">
        <v>43</v>
      </c>
      <c r="BI55" s="23" t="s">
        <v>43</v>
      </c>
      <c r="BJ55" s="26">
        <v>2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 t="s">
        <v>108</v>
      </c>
      <c r="BQ55" s="26">
        <v>0</v>
      </c>
      <c r="BR55" s="26">
        <v>0</v>
      </c>
      <c r="BS55" s="28">
        <v>3</v>
      </c>
      <c r="BT55" s="26">
        <v>4</v>
      </c>
      <c r="BU55" s="26">
        <v>2</v>
      </c>
      <c r="BV55" s="26">
        <v>0</v>
      </c>
      <c r="BW55" s="26">
        <v>1</v>
      </c>
      <c r="BX55" s="26">
        <v>0</v>
      </c>
      <c r="BY55" s="26">
        <v>3</v>
      </c>
      <c r="BZ55" s="26">
        <v>0</v>
      </c>
      <c r="CA55" s="26">
        <v>1</v>
      </c>
      <c r="CB55" s="26">
        <v>0</v>
      </c>
      <c r="CC55" s="28">
        <v>0</v>
      </c>
      <c r="CD55" s="28">
        <v>9</v>
      </c>
      <c r="CE55" s="28">
        <v>0</v>
      </c>
      <c r="CF55" s="28">
        <v>3</v>
      </c>
      <c r="CG55" s="28">
        <v>1.8</v>
      </c>
      <c r="CH55" s="28">
        <v>1.33</v>
      </c>
    </row>
    <row r="56" spans="1:86" x14ac:dyDescent="0.3">
      <c r="A56" s="9" t="s">
        <v>33</v>
      </c>
      <c r="B56" s="1" t="s">
        <v>167</v>
      </c>
      <c r="C56" s="23" t="s">
        <v>167</v>
      </c>
      <c r="D56" s="26">
        <v>2</v>
      </c>
      <c r="E56" s="26">
        <v>0</v>
      </c>
      <c r="F56" s="26">
        <v>0</v>
      </c>
      <c r="G56" s="26">
        <v>2</v>
      </c>
      <c r="H56" s="26">
        <v>0</v>
      </c>
      <c r="I56" s="26">
        <v>0</v>
      </c>
      <c r="J56" s="26" t="s">
        <v>108</v>
      </c>
      <c r="K56" s="26">
        <v>1</v>
      </c>
      <c r="L56" s="26">
        <v>0</v>
      </c>
      <c r="M56" s="28">
        <v>2.3333333333333335</v>
      </c>
      <c r="N56" s="26">
        <v>2</v>
      </c>
      <c r="O56" s="26">
        <v>0</v>
      </c>
      <c r="P56" s="26">
        <v>0</v>
      </c>
      <c r="Q56" s="26">
        <v>0</v>
      </c>
      <c r="R56" s="26">
        <v>0</v>
      </c>
      <c r="S56" s="26">
        <v>1</v>
      </c>
      <c r="T56" s="26">
        <v>0</v>
      </c>
      <c r="U56" s="26">
        <v>0</v>
      </c>
      <c r="V56" s="26">
        <v>0</v>
      </c>
      <c r="W56" s="28">
        <v>0</v>
      </c>
      <c r="X56" s="28">
        <v>3.86</v>
      </c>
      <c r="Y56" s="28">
        <v>0</v>
      </c>
      <c r="Z56" s="28">
        <v>0</v>
      </c>
      <c r="AA56" s="28">
        <v>1.3</v>
      </c>
      <c r="AB56" s="28">
        <v>0.86</v>
      </c>
      <c r="AC56" s="21"/>
      <c r="AD56" s="9" t="s">
        <v>33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7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33</v>
      </c>
      <c r="BH56" s="1" t="s">
        <v>45</v>
      </c>
      <c r="BI56" s="23" t="s">
        <v>45</v>
      </c>
      <c r="BJ56" s="26">
        <v>1</v>
      </c>
      <c r="BK56" s="26">
        <v>0</v>
      </c>
      <c r="BL56" s="26">
        <v>0</v>
      </c>
      <c r="BM56" s="26">
        <v>1</v>
      </c>
      <c r="BN56" s="26">
        <v>0</v>
      </c>
      <c r="BO56" s="26">
        <v>0</v>
      </c>
      <c r="BP56" s="26" t="s">
        <v>108</v>
      </c>
      <c r="BQ56" s="26">
        <v>1</v>
      </c>
      <c r="BR56" s="26">
        <v>0</v>
      </c>
      <c r="BS56" s="28">
        <v>1.3333333333333333</v>
      </c>
      <c r="BT56" s="26">
        <v>4</v>
      </c>
      <c r="BU56" s="26">
        <v>2</v>
      </c>
      <c r="BV56" s="26">
        <v>2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8">
        <v>13.5</v>
      </c>
      <c r="CD56" s="28">
        <v>0</v>
      </c>
      <c r="CE56" s="28">
        <v>0</v>
      </c>
      <c r="CF56" s="28">
        <v>0</v>
      </c>
      <c r="CG56" s="28">
        <v>-1.3</v>
      </c>
      <c r="CH56" s="28">
        <v>3</v>
      </c>
    </row>
    <row r="57" spans="1:86" x14ac:dyDescent="0.3">
      <c r="A57" s="9" t="s">
        <v>33</v>
      </c>
      <c r="B57" s="1" t="s">
        <v>168</v>
      </c>
      <c r="C57" s="23" t="s">
        <v>168</v>
      </c>
      <c r="D57" s="26">
        <v>1</v>
      </c>
      <c r="E57" s="26">
        <v>1</v>
      </c>
      <c r="F57" s="26">
        <v>0</v>
      </c>
      <c r="G57" s="26">
        <v>0</v>
      </c>
      <c r="H57" s="26">
        <v>1</v>
      </c>
      <c r="I57" s="26">
        <v>0</v>
      </c>
      <c r="J57" s="26">
        <v>1</v>
      </c>
      <c r="K57" s="26">
        <v>0</v>
      </c>
      <c r="L57" s="26">
        <v>0</v>
      </c>
      <c r="M57" s="28">
        <v>7</v>
      </c>
      <c r="N57" s="26">
        <v>8</v>
      </c>
      <c r="O57" s="26">
        <v>1</v>
      </c>
      <c r="P57" s="26">
        <v>1</v>
      </c>
      <c r="Q57" s="26">
        <v>0</v>
      </c>
      <c r="R57" s="26">
        <v>1</v>
      </c>
      <c r="S57" s="26">
        <v>5</v>
      </c>
      <c r="T57" s="26">
        <v>0</v>
      </c>
      <c r="U57" s="26">
        <v>0</v>
      </c>
      <c r="V57" s="26">
        <v>0</v>
      </c>
      <c r="W57" s="28">
        <v>1.29</v>
      </c>
      <c r="X57" s="28">
        <v>6.43</v>
      </c>
      <c r="Y57" s="28">
        <v>1.29</v>
      </c>
      <c r="Z57" s="28">
        <v>0</v>
      </c>
      <c r="AA57" s="28">
        <v>4</v>
      </c>
      <c r="AB57" s="28">
        <v>1.29</v>
      </c>
      <c r="AC57" s="21"/>
      <c r="AD57" s="9" t="s">
        <v>33</v>
      </c>
      <c r="AE57" s="24"/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7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33</v>
      </c>
      <c r="BH57" s="1" t="s">
        <v>47</v>
      </c>
      <c r="BI57" s="23" t="s">
        <v>47</v>
      </c>
      <c r="BJ57" s="26">
        <v>1</v>
      </c>
      <c r="BK57" s="26">
        <v>1</v>
      </c>
      <c r="BL57" s="26">
        <v>0</v>
      </c>
      <c r="BM57" s="26">
        <v>0</v>
      </c>
      <c r="BN57" s="26">
        <v>0</v>
      </c>
      <c r="BO57" s="26">
        <v>1</v>
      </c>
      <c r="BP57" s="26">
        <v>0</v>
      </c>
      <c r="BQ57" s="26">
        <v>0</v>
      </c>
      <c r="BR57" s="26">
        <v>0</v>
      </c>
      <c r="BS57" s="28">
        <v>6.333333333333333</v>
      </c>
      <c r="BT57" s="26">
        <v>5</v>
      </c>
      <c r="BU57" s="26">
        <v>2</v>
      </c>
      <c r="BV57" s="26">
        <v>2</v>
      </c>
      <c r="BW57" s="26">
        <v>0</v>
      </c>
      <c r="BX57" s="26">
        <v>4</v>
      </c>
      <c r="BY57" s="26">
        <v>6</v>
      </c>
      <c r="BZ57" s="26">
        <v>0</v>
      </c>
      <c r="CA57" s="26">
        <v>0</v>
      </c>
      <c r="CB57" s="26">
        <v>0</v>
      </c>
      <c r="CC57" s="28">
        <v>2.84</v>
      </c>
      <c r="CD57" s="28">
        <v>8.5299999999999994</v>
      </c>
      <c r="CE57" s="28">
        <v>5.68</v>
      </c>
      <c r="CF57" s="28">
        <v>0</v>
      </c>
      <c r="CG57" s="28">
        <v>1.8</v>
      </c>
      <c r="CH57" s="28">
        <v>1.42</v>
      </c>
    </row>
    <row r="58" spans="1:86" x14ac:dyDescent="0.3">
      <c r="A58" s="9" t="s">
        <v>33</v>
      </c>
      <c r="C58" s="23"/>
      <c r="D58" s="26"/>
      <c r="E58" s="26"/>
      <c r="F58" s="26"/>
      <c r="G58" s="26"/>
      <c r="H58" s="26"/>
      <c r="I58" s="26"/>
      <c r="J58" s="26"/>
      <c r="K58" s="26"/>
      <c r="L58" s="26"/>
      <c r="M58" s="27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33</v>
      </c>
      <c r="AE58" s="24"/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7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33</v>
      </c>
      <c r="BH58" s="1" t="s">
        <v>153</v>
      </c>
      <c r="BI58" s="23" t="s">
        <v>153</v>
      </c>
      <c r="BJ58" s="26">
        <v>2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 t="s">
        <v>108</v>
      </c>
      <c r="BQ58" s="26">
        <v>0</v>
      </c>
      <c r="BR58" s="26">
        <v>0</v>
      </c>
      <c r="BS58" s="28">
        <v>3</v>
      </c>
      <c r="BT58" s="26">
        <v>3</v>
      </c>
      <c r="BU58" s="26">
        <v>0</v>
      </c>
      <c r="BV58" s="26">
        <v>0</v>
      </c>
      <c r="BW58" s="26">
        <v>0</v>
      </c>
      <c r="BX58" s="26">
        <v>0</v>
      </c>
      <c r="BY58" s="26">
        <v>2</v>
      </c>
      <c r="BZ58" s="26">
        <v>0</v>
      </c>
      <c r="CA58" s="26">
        <v>0</v>
      </c>
      <c r="CB58" s="26">
        <v>0</v>
      </c>
      <c r="CC58" s="28">
        <v>0</v>
      </c>
      <c r="CD58" s="28">
        <v>6</v>
      </c>
      <c r="CE58" s="28">
        <v>0</v>
      </c>
      <c r="CF58" s="28">
        <v>0</v>
      </c>
      <c r="CG58" s="28">
        <v>1.7</v>
      </c>
      <c r="CH58" s="28">
        <v>1</v>
      </c>
    </row>
    <row r="59" spans="1:86" x14ac:dyDescent="0.3">
      <c r="A59" s="9"/>
      <c r="B59" s="4" t="s">
        <v>52</v>
      </c>
      <c r="C59" s="4"/>
      <c r="D59" s="4">
        <f t="shared" ref="D59:V59" si="9">SUM(D49:D58)</f>
        <v>13</v>
      </c>
      <c r="E59" s="4">
        <f t="shared" si="9"/>
        <v>6</v>
      </c>
      <c r="F59" s="4">
        <f t="shared" si="9"/>
        <v>1</v>
      </c>
      <c r="G59" s="4">
        <f t="shared" si="9"/>
        <v>4</v>
      </c>
      <c r="H59" s="4">
        <f t="shared" si="9"/>
        <v>4</v>
      </c>
      <c r="I59" s="4">
        <f t="shared" si="9"/>
        <v>2</v>
      </c>
      <c r="J59" s="4">
        <f t="shared" si="9"/>
        <v>4</v>
      </c>
      <c r="K59" s="4">
        <f t="shared" si="9"/>
        <v>3</v>
      </c>
      <c r="L59" s="4">
        <f t="shared" si="9"/>
        <v>1</v>
      </c>
      <c r="M59" s="13">
        <f t="shared" si="9"/>
        <v>51</v>
      </c>
      <c r="N59" s="4">
        <f t="shared" si="9"/>
        <v>47</v>
      </c>
      <c r="O59" s="4">
        <f t="shared" si="9"/>
        <v>12</v>
      </c>
      <c r="P59" s="4">
        <f t="shared" si="9"/>
        <v>12</v>
      </c>
      <c r="Q59" s="4">
        <f t="shared" si="9"/>
        <v>1</v>
      </c>
      <c r="R59" s="4">
        <f t="shared" si="9"/>
        <v>25</v>
      </c>
      <c r="S59" s="4">
        <f t="shared" si="9"/>
        <v>39</v>
      </c>
      <c r="T59" s="4">
        <f t="shared" si="9"/>
        <v>1</v>
      </c>
      <c r="U59" s="4">
        <f t="shared" si="9"/>
        <v>1</v>
      </c>
      <c r="V59" s="4">
        <f t="shared" si="9"/>
        <v>2</v>
      </c>
      <c r="W59" s="13">
        <f>(P59/M59)*9</f>
        <v>2.1176470588235294</v>
      </c>
      <c r="X59" s="13"/>
      <c r="Y59" s="13"/>
      <c r="Z59" s="4"/>
      <c r="AA59" s="4"/>
      <c r="AB59" s="13">
        <f>(R59+N59)/M59</f>
        <v>1.411764705882353</v>
      </c>
      <c r="AC59" s="21"/>
      <c r="AD59" s="9"/>
      <c r="AE59" s="25" t="s">
        <v>52</v>
      </c>
      <c r="AF59" s="4"/>
      <c r="AG59" s="4">
        <f t="shared" ref="AG59:AY59" si="10">SUM(AG49:AG58)</f>
        <v>5</v>
      </c>
      <c r="AH59" s="4">
        <f t="shared" si="10"/>
        <v>4</v>
      </c>
      <c r="AI59" s="4">
        <f t="shared" si="10"/>
        <v>0</v>
      </c>
      <c r="AJ59" s="4">
        <f t="shared" si="10"/>
        <v>1</v>
      </c>
      <c r="AK59" s="4">
        <f t="shared" si="10"/>
        <v>3</v>
      </c>
      <c r="AL59" s="4">
        <f t="shared" si="10"/>
        <v>0</v>
      </c>
      <c r="AM59" s="4">
        <f t="shared" si="10"/>
        <v>3</v>
      </c>
      <c r="AN59" s="4">
        <f t="shared" si="10"/>
        <v>0</v>
      </c>
      <c r="AO59" s="4">
        <f t="shared" si="10"/>
        <v>0</v>
      </c>
      <c r="AP59" s="13">
        <f t="shared" si="10"/>
        <v>28.666666666666664</v>
      </c>
      <c r="AQ59" s="4">
        <f t="shared" si="10"/>
        <v>28</v>
      </c>
      <c r="AR59" s="4">
        <f t="shared" si="10"/>
        <v>5</v>
      </c>
      <c r="AS59" s="4">
        <f t="shared" si="10"/>
        <v>5</v>
      </c>
      <c r="AT59" s="4">
        <f t="shared" si="10"/>
        <v>1</v>
      </c>
      <c r="AU59" s="4">
        <f t="shared" si="10"/>
        <v>11</v>
      </c>
      <c r="AV59" s="4">
        <f t="shared" si="10"/>
        <v>25</v>
      </c>
      <c r="AW59" s="4">
        <f t="shared" si="10"/>
        <v>1</v>
      </c>
      <c r="AX59" s="4">
        <f t="shared" si="10"/>
        <v>1</v>
      </c>
      <c r="AY59" s="4">
        <f t="shared" si="10"/>
        <v>1</v>
      </c>
      <c r="AZ59" s="13">
        <f>(AS59/AP59)*9</f>
        <v>1.5697674418604652</v>
      </c>
      <c r="BA59" s="13"/>
      <c r="BB59" s="13"/>
      <c r="BC59" s="4"/>
      <c r="BD59" s="4"/>
      <c r="BE59" s="13">
        <f>(AU59+AQ59)/AP59</f>
        <v>1.36046511627907</v>
      </c>
      <c r="BF59" s="21"/>
      <c r="BG59" s="9"/>
      <c r="BH59" s="4" t="s">
        <v>52</v>
      </c>
      <c r="BI59" s="4"/>
      <c r="BJ59" s="4">
        <f t="shared" ref="BJ59:CB59" si="11">SUM(BJ49:BJ58)</f>
        <v>12</v>
      </c>
      <c r="BK59" s="4">
        <f t="shared" si="11"/>
        <v>5</v>
      </c>
      <c r="BL59" s="4">
        <f t="shared" si="11"/>
        <v>0</v>
      </c>
      <c r="BM59" s="4">
        <f t="shared" si="11"/>
        <v>3</v>
      </c>
      <c r="BN59" s="4">
        <f t="shared" si="11"/>
        <v>1</v>
      </c>
      <c r="BO59" s="4">
        <f t="shared" si="11"/>
        <v>4</v>
      </c>
      <c r="BP59" s="4">
        <f t="shared" si="11"/>
        <v>1</v>
      </c>
      <c r="BQ59" s="4">
        <f t="shared" si="11"/>
        <v>1</v>
      </c>
      <c r="BR59" s="4">
        <f t="shared" si="11"/>
        <v>0</v>
      </c>
      <c r="BS59" s="13">
        <f t="shared" si="11"/>
        <v>44</v>
      </c>
      <c r="BT59" s="4">
        <f t="shared" si="11"/>
        <v>44</v>
      </c>
      <c r="BU59" s="4">
        <f t="shared" si="11"/>
        <v>17</v>
      </c>
      <c r="BV59" s="4">
        <f t="shared" si="11"/>
        <v>14</v>
      </c>
      <c r="BW59" s="4">
        <f t="shared" si="11"/>
        <v>4</v>
      </c>
      <c r="BX59" s="4">
        <f t="shared" si="11"/>
        <v>23</v>
      </c>
      <c r="BY59" s="4">
        <f t="shared" si="11"/>
        <v>30</v>
      </c>
      <c r="BZ59" s="4">
        <f t="shared" si="11"/>
        <v>0</v>
      </c>
      <c r="CA59" s="4">
        <f t="shared" si="11"/>
        <v>1</v>
      </c>
      <c r="CB59" s="4">
        <f t="shared" si="11"/>
        <v>1</v>
      </c>
      <c r="CC59" s="13">
        <f>(BV59/BS59)*9</f>
        <v>2.8636363636363638</v>
      </c>
      <c r="CD59" s="13"/>
      <c r="CE59" s="13"/>
      <c r="CF59" s="4"/>
      <c r="CG59" s="4"/>
      <c r="CH59" s="13">
        <f>(BX59+BT59)/BS59</f>
        <v>1.5227272727272727</v>
      </c>
    </row>
    <row r="60" spans="1:86" x14ac:dyDescent="0.3">
      <c r="B60" s="4"/>
      <c r="AC60" s="21"/>
      <c r="BF60" s="21"/>
      <c r="BH60" s="24"/>
    </row>
    <row r="61" spans="1:86" x14ac:dyDescent="0.3">
      <c r="A61" s="9"/>
      <c r="C61" s="4"/>
      <c r="D61" s="4" t="s">
        <v>93</v>
      </c>
      <c r="E61" s="4" t="s">
        <v>94</v>
      </c>
      <c r="F61" s="4" t="s">
        <v>90</v>
      </c>
      <c r="G61" s="4" t="s">
        <v>88</v>
      </c>
      <c r="H61" s="4" t="s">
        <v>95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96</v>
      </c>
      <c r="N61" s="4" t="s">
        <v>97</v>
      </c>
      <c r="O61" s="4" t="s">
        <v>98</v>
      </c>
      <c r="P61" s="4" t="s">
        <v>99</v>
      </c>
      <c r="Q61" s="4" t="s">
        <v>3</v>
      </c>
      <c r="R61" s="4" t="s">
        <v>100</v>
      </c>
      <c r="S61" s="4" t="s">
        <v>101</v>
      </c>
      <c r="T61" s="4" t="s">
        <v>102</v>
      </c>
      <c r="U61" s="4" t="s">
        <v>103</v>
      </c>
      <c r="V61" s="4" t="s">
        <v>104</v>
      </c>
      <c r="W61" s="6" t="s">
        <v>0</v>
      </c>
      <c r="X61" s="6" t="s">
        <v>105</v>
      </c>
      <c r="Y61" s="6" t="s">
        <v>106</v>
      </c>
      <c r="Z61" s="4"/>
      <c r="AA61" s="4"/>
      <c r="AB61" s="13"/>
      <c r="AC61" s="21"/>
      <c r="AD61" s="9"/>
      <c r="AE61" s="4"/>
      <c r="AF61" s="4"/>
      <c r="AG61" s="4" t="s">
        <v>93</v>
      </c>
      <c r="AH61" s="4" t="s">
        <v>94</v>
      </c>
      <c r="AI61" s="4" t="s">
        <v>90</v>
      </c>
      <c r="AJ61" s="4" t="s">
        <v>88</v>
      </c>
      <c r="AK61" s="4" t="s">
        <v>95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96</v>
      </c>
      <c r="AQ61" s="4" t="s">
        <v>97</v>
      </c>
      <c r="AR61" s="4" t="s">
        <v>98</v>
      </c>
      <c r="AS61" s="4" t="s">
        <v>99</v>
      </c>
      <c r="AT61" s="4" t="s">
        <v>3</v>
      </c>
      <c r="AU61" s="4" t="s">
        <v>100</v>
      </c>
      <c r="AV61" s="4" t="s">
        <v>101</v>
      </c>
      <c r="AW61" s="4" t="s">
        <v>102</v>
      </c>
      <c r="AX61" s="4" t="s">
        <v>103</v>
      </c>
      <c r="AY61" s="4" t="s">
        <v>104</v>
      </c>
      <c r="AZ61" s="4" t="s">
        <v>0</v>
      </c>
      <c r="BA61" s="4" t="s">
        <v>105</v>
      </c>
      <c r="BB61" s="4" t="s">
        <v>106</v>
      </c>
      <c r="BC61" s="4"/>
      <c r="BD61" s="4"/>
      <c r="BE61" s="13"/>
      <c r="BF61" s="21"/>
      <c r="BG61" s="9"/>
      <c r="BH61" s="25"/>
      <c r="BI61" s="4"/>
      <c r="BJ61" s="4" t="s">
        <v>93</v>
      </c>
      <c r="BK61" s="4" t="s">
        <v>94</v>
      </c>
      <c r="BL61" s="4" t="s">
        <v>90</v>
      </c>
      <c r="BM61" s="4" t="s">
        <v>88</v>
      </c>
      <c r="BN61" s="4" t="s">
        <v>95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96</v>
      </c>
      <c r="BT61" s="4" t="s">
        <v>97</v>
      </c>
      <c r="BU61" s="4" t="s">
        <v>98</v>
      </c>
      <c r="BV61" s="4" t="s">
        <v>99</v>
      </c>
      <c r="BW61" s="4" t="s">
        <v>3</v>
      </c>
      <c r="BX61" s="4" t="s">
        <v>100</v>
      </c>
      <c r="BY61" s="4" t="s">
        <v>101</v>
      </c>
      <c r="BZ61" s="4" t="s">
        <v>102</v>
      </c>
      <c r="CA61" s="4" t="s">
        <v>103</v>
      </c>
      <c r="CB61" s="4" t="s">
        <v>104</v>
      </c>
      <c r="CC61" s="4" t="s">
        <v>0</v>
      </c>
      <c r="CD61" s="4" t="s">
        <v>105</v>
      </c>
      <c r="CE61" s="4" t="s">
        <v>106</v>
      </c>
      <c r="CF61" s="4"/>
      <c r="CG61" s="4"/>
      <c r="CH61" s="13"/>
    </row>
    <row r="62" spans="1:86" x14ac:dyDescent="0.3">
      <c r="A62" s="9" t="s">
        <v>49</v>
      </c>
      <c r="B62" s="1" t="s">
        <v>109</v>
      </c>
      <c r="C62" s="23" t="s">
        <v>109</v>
      </c>
      <c r="D62" s="26">
        <v>4</v>
      </c>
      <c r="E62" s="26">
        <v>4</v>
      </c>
      <c r="F62" s="26">
        <v>13</v>
      </c>
      <c r="G62" s="26">
        <v>1</v>
      </c>
      <c r="H62" s="26">
        <v>4</v>
      </c>
      <c r="I62" s="26">
        <v>2</v>
      </c>
      <c r="J62" s="26">
        <v>0</v>
      </c>
      <c r="K62" s="26">
        <v>0</v>
      </c>
      <c r="L62" s="26">
        <v>3</v>
      </c>
      <c r="M62" s="26">
        <v>4</v>
      </c>
      <c r="N62" s="26">
        <v>0</v>
      </c>
      <c r="O62" s="26">
        <v>0</v>
      </c>
      <c r="P62" s="26">
        <v>4</v>
      </c>
      <c r="Q62" s="26">
        <v>1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7">
        <v>0.308</v>
      </c>
      <c r="X62" s="27">
        <v>0.47099999999999997</v>
      </c>
      <c r="Y62" s="27">
        <v>0.46200000000000002</v>
      </c>
      <c r="Z62" s="10"/>
      <c r="AA62" s="10"/>
      <c r="AB62" s="10"/>
      <c r="AC62" s="21"/>
      <c r="AD62" s="9" t="s">
        <v>49</v>
      </c>
      <c r="AE62" s="24" t="s">
        <v>62</v>
      </c>
      <c r="AF62" s="23" t="s">
        <v>62</v>
      </c>
      <c r="AG62" s="26">
        <v>1</v>
      </c>
      <c r="AH62" s="26">
        <v>1</v>
      </c>
      <c r="AI62" s="26">
        <v>1</v>
      </c>
      <c r="AJ62" s="26">
        <v>0</v>
      </c>
      <c r="AK62" s="26">
        <v>0</v>
      </c>
      <c r="AL62" s="26">
        <v>0</v>
      </c>
      <c r="AM62" s="26">
        <v>0</v>
      </c>
      <c r="AN62" s="26">
        <v>0</v>
      </c>
      <c r="AO62" s="26">
        <v>0</v>
      </c>
      <c r="AP62" s="26">
        <v>0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7">
        <v>0</v>
      </c>
      <c r="BA62" s="27">
        <v>0</v>
      </c>
      <c r="BB62" s="27">
        <v>0</v>
      </c>
      <c r="BF62" s="21"/>
      <c r="BG62" s="9" t="s">
        <v>49</v>
      </c>
      <c r="BH62" s="1" t="s">
        <v>27</v>
      </c>
      <c r="BI62" s="23" t="s">
        <v>27</v>
      </c>
      <c r="BJ62" s="26">
        <v>4</v>
      </c>
      <c r="BK62" s="26">
        <v>3</v>
      </c>
      <c r="BL62" s="26">
        <v>14</v>
      </c>
      <c r="BM62" s="26">
        <v>2</v>
      </c>
      <c r="BN62" s="26">
        <v>3</v>
      </c>
      <c r="BO62" s="26">
        <v>1</v>
      </c>
      <c r="BP62" s="26">
        <v>0</v>
      </c>
      <c r="BQ62" s="26">
        <v>1</v>
      </c>
      <c r="BR62" s="26">
        <v>4</v>
      </c>
      <c r="BS62" s="26">
        <v>1</v>
      </c>
      <c r="BT62" s="26">
        <v>0</v>
      </c>
      <c r="BU62" s="26">
        <v>0</v>
      </c>
      <c r="BV62" s="26">
        <v>3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7">
        <v>0.214</v>
      </c>
      <c r="CD62" s="27">
        <v>0.26700000000000002</v>
      </c>
      <c r="CE62" s="27">
        <v>0.5</v>
      </c>
    </row>
    <row r="63" spans="1:86" x14ac:dyDescent="0.3">
      <c r="A63" s="9" t="s">
        <v>51</v>
      </c>
      <c r="B63" s="9"/>
      <c r="AC63" s="21"/>
      <c r="AD63" s="9" t="s">
        <v>51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51</v>
      </c>
      <c r="BH63" s="9"/>
    </row>
    <row r="64" spans="1:86" x14ac:dyDescent="0.3">
      <c r="AC64" s="21"/>
      <c r="BF64" s="21"/>
      <c r="BG64" s="1" t="s">
        <v>52</v>
      </c>
    </row>
    <row r="67" spans="1:75" x14ac:dyDescent="0.3">
      <c r="A67" s="4" t="s">
        <v>126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82</v>
      </c>
      <c r="I67" s="4" t="s">
        <v>127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127</v>
      </c>
      <c r="AE67" s="4" t="s">
        <v>126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82</v>
      </c>
      <c r="AM67" s="4" t="s">
        <v>127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127</v>
      </c>
      <c r="AT67" s="4"/>
      <c r="BH67" s="4" t="s">
        <v>126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82</v>
      </c>
      <c r="BP67" s="4" t="s">
        <v>127</v>
      </c>
      <c r="BQ67" s="4" t="s">
        <v>4</v>
      </c>
      <c r="BR67" s="4" t="s">
        <v>5</v>
      </c>
      <c r="BS67" s="4" t="s">
        <v>6</v>
      </c>
      <c r="BT67" s="4" t="s">
        <v>7</v>
      </c>
      <c r="BU67" s="4"/>
      <c r="BV67" s="20" t="s">
        <v>127</v>
      </c>
      <c r="BW67" s="4"/>
    </row>
    <row r="68" spans="1:75" ht="49" customHeight="1" x14ac:dyDescent="0.3">
      <c r="A68" s="44" t="s">
        <v>83</v>
      </c>
      <c r="D68" s="18">
        <f>W15</f>
        <v>0.32592592592592595</v>
      </c>
      <c r="E68" s="42">
        <f>K15</f>
        <v>5</v>
      </c>
      <c r="F68" s="17">
        <f>L15</f>
        <v>26</v>
      </c>
      <c r="G68" s="42">
        <f>Q15</f>
        <v>3</v>
      </c>
      <c r="H68" s="41">
        <f>X15+Y15</f>
        <v>0.87911111111111107</v>
      </c>
      <c r="I68" s="42">
        <f>H28</f>
        <v>1</v>
      </c>
      <c r="J68" s="42">
        <f>K28</f>
        <v>1</v>
      </c>
      <c r="K68" s="43">
        <f>W28</f>
        <v>4.2396694214876041</v>
      </c>
      <c r="L68" s="42">
        <f>S28</f>
        <v>26</v>
      </c>
      <c r="M68" s="43">
        <f>AB28</f>
        <v>1.7107438016528929</v>
      </c>
      <c r="N68" s="42"/>
      <c r="O68" s="20">
        <v>2</v>
      </c>
      <c r="AE68" s="1" t="s">
        <v>87</v>
      </c>
      <c r="AH68" s="18">
        <f>AZ15</f>
        <v>0.32710280373831774</v>
      </c>
      <c r="AI68" s="42">
        <f>AN15</f>
        <v>3</v>
      </c>
      <c r="AJ68" s="42">
        <f>AO15</f>
        <v>13</v>
      </c>
      <c r="AK68" s="42">
        <f>AT15</f>
        <v>4</v>
      </c>
      <c r="AL68" s="18">
        <f>BA15+BB15</f>
        <v>0.88988551401869165</v>
      </c>
      <c r="AM68" s="42">
        <f>AK28</f>
        <v>0</v>
      </c>
      <c r="AN68" s="17">
        <f>AN28</f>
        <v>3</v>
      </c>
      <c r="AO68" s="43">
        <f>AZ28</f>
        <v>2.0769230769230766</v>
      </c>
      <c r="AP68" s="42">
        <f>AV28</f>
        <v>6</v>
      </c>
      <c r="AQ68" s="43">
        <f>BE28</f>
        <v>1.8461538461538458</v>
      </c>
      <c r="AS68" s="20">
        <v>3</v>
      </c>
      <c r="AT68" s="42"/>
      <c r="BH68" s="44" t="s">
        <v>156</v>
      </c>
      <c r="BK68" s="73">
        <f>CC15</f>
        <v>0.27049180327868855</v>
      </c>
      <c r="BL68" s="1">
        <f>BQ15</f>
        <v>0</v>
      </c>
      <c r="BM68" s="1">
        <f>BR15</f>
        <v>10</v>
      </c>
      <c r="BN68" s="1">
        <f>BW15</f>
        <v>3</v>
      </c>
      <c r="BO68" s="3">
        <f>CD15+CE15</f>
        <v>0.66681557377049183</v>
      </c>
      <c r="BP68" s="15">
        <f>BN28</f>
        <v>3</v>
      </c>
      <c r="BQ68" s="15">
        <f>BQ28</f>
        <v>2</v>
      </c>
      <c r="BR68" s="10">
        <f>CC28</f>
        <v>3.3986013986013983</v>
      </c>
      <c r="BS68" s="15">
        <f>BY28</f>
        <v>40</v>
      </c>
      <c r="BT68" s="16">
        <f>CH28</f>
        <v>1.2377622377622377</v>
      </c>
      <c r="BV68" s="20">
        <v>4</v>
      </c>
    </row>
    <row r="69" spans="1:75" ht="49" customHeight="1" x14ac:dyDescent="0.3">
      <c r="A69" s="45" t="s">
        <v>85</v>
      </c>
      <c r="D69" s="41">
        <f>W46</f>
        <v>0.31818181818181818</v>
      </c>
      <c r="E69" s="42">
        <f>K46</f>
        <v>5</v>
      </c>
      <c r="F69" s="42">
        <f>L46</f>
        <v>22</v>
      </c>
      <c r="G69" s="42">
        <f>Q46</f>
        <v>3</v>
      </c>
      <c r="H69" s="18">
        <f>X46+Y46</f>
        <v>0.88744444444444448</v>
      </c>
      <c r="I69" s="17">
        <f>H59</f>
        <v>4</v>
      </c>
      <c r="J69" s="17">
        <f>K59</f>
        <v>3</v>
      </c>
      <c r="K69" s="19">
        <f>W59</f>
        <v>2.1176470588235294</v>
      </c>
      <c r="L69" s="17">
        <f>S59</f>
        <v>39</v>
      </c>
      <c r="M69" s="19">
        <f>AB59</f>
        <v>1.411764705882353</v>
      </c>
      <c r="N69" s="42"/>
      <c r="O69" s="20">
        <v>6</v>
      </c>
      <c r="AE69" s="15" t="s">
        <v>86</v>
      </c>
      <c r="AH69" s="41">
        <f>AZ46</f>
        <v>0.25</v>
      </c>
      <c r="AI69" s="17">
        <f>AN46</f>
        <v>5</v>
      </c>
      <c r="AJ69" s="17">
        <f>AO46</f>
        <v>17</v>
      </c>
      <c r="AK69" s="42">
        <f>AT46</f>
        <v>4</v>
      </c>
      <c r="AL69" s="41">
        <f>BA46+BB46</f>
        <v>0.78087499999999999</v>
      </c>
      <c r="AM69" s="17">
        <f>AK59</f>
        <v>3</v>
      </c>
      <c r="AN69" s="42">
        <f>AN59</f>
        <v>0</v>
      </c>
      <c r="AO69" s="19">
        <f>AZ59</f>
        <v>1.5697674418604652</v>
      </c>
      <c r="AP69" s="17">
        <f>AV59</f>
        <v>25</v>
      </c>
      <c r="AQ69" s="19">
        <f>BE59</f>
        <v>1.36046511627907</v>
      </c>
      <c r="AS69" s="20">
        <v>6</v>
      </c>
      <c r="AT69" s="42"/>
      <c r="BH69" s="45" t="s">
        <v>84</v>
      </c>
      <c r="BK69" s="14">
        <f>CC46</f>
        <v>0.28030303030303028</v>
      </c>
      <c r="BL69" s="15">
        <f>BQ46</f>
        <v>7</v>
      </c>
      <c r="BM69" s="15">
        <f>BR46</f>
        <v>20</v>
      </c>
      <c r="BN69" s="15">
        <f>BW46</f>
        <v>5</v>
      </c>
      <c r="BO69" s="14">
        <f>CD46+CE46</f>
        <v>0.86942424242424243</v>
      </c>
      <c r="BP69" s="1">
        <f>BN59</f>
        <v>1</v>
      </c>
      <c r="BQ69" s="1">
        <f>BQ59</f>
        <v>1</v>
      </c>
      <c r="BR69" s="16">
        <f>CC59</f>
        <v>2.8636363636363638</v>
      </c>
      <c r="BS69" s="1">
        <f>BY59</f>
        <v>30</v>
      </c>
      <c r="BT69" s="10">
        <f>CH59</f>
        <v>1.5227272727272727</v>
      </c>
      <c r="BU69" s="74"/>
      <c r="BV69" s="20">
        <v>6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7" r:id="rId1" display="https://www.baseballmusings.com/cgi-bin/PlayerInfo.py?PlayerID=100796&amp;StartDate=07%2F09%2F1990&amp;EndDate=07%2F15%2F1990&amp;GameType=all&amp;PlayedFor=0&amp;PlayedVs=0&amp;Park=0" xr:uid="{AA977911-9EE6-FD47-88F8-9BB5D46513EC}"/>
    <hyperlink ref="C6" r:id="rId2" display="https://www.baseballmusings.com/cgi-bin/PlayerInfo.py?PlayerID=100683&amp;StartDate=07%2F09%2F1990&amp;EndDate=07%2F15%2F1990&amp;GameType=all&amp;PlayedFor=0&amp;PlayedVs=0&amp;Park=0" xr:uid="{A7788D6D-70B1-FF44-A829-76ABC787653A}"/>
    <hyperlink ref="C8" r:id="rId3" display="https://www.baseballmusings.com/cgi-bin/PlayerInfo.py?PlayerID=100127&amp;StartDate=07%2F09%2F1990&amp;EndDate=07%2F15%2F1990&amp;GameType=all&amp;PlayedFor=0&amp;PlayedVs=0&amp;Park=0" xr:uid="{DC8642D7-7DEE-D648-B10D-A8216FF92EDE}"/>
    <hyperlink ref="C9" r:id="rId4" display="https://www.baseballmusings.com/cgi-bin/PlayerInfo.py?PlayerID=114&amp;StartDate=07%2F09%2F1990&amp;EndDate=07%2F15%2F1990&amp;GameType=all&amp;PlayedFor=0&amp;PlayedVs=0&amp;Park=0" xr:uid="{D86B37BC-43AE-2042-84D6-69BF77D01900}"/>
    <hyperlink ref="C10" r:id="rId5" display="https://www.baseballmusings.com/cgi-bin/PlayerInfo.py?PlayerID=100061&amp;StartDate=07%2F09%2F1990&amp;EndDate=07%2F15%2F1990&amp;GameType=all&amp;PlayedFor=0&amp;PlayedVs=0&amp;Park=0" xr:uid="{850D6EA6-201B-4A40-866E-69F2EBD16A35}"/>
    <hyperlink ref="C11" r:id="rId6" display="https://www.baseballmusings.com/cgi-bin/PlayerInfo.py?PlayerID=100826&amp;StartDate=07%2F09%2F1990&amp;EndDate=07%2F15%2F1990&amp;GameType=all&amp;PlayedFor=0&amp;PlayedVs=0&amp;Park=0" xr:uid="{3CA7AD9B-03C3-904D-9735-3E5478B150B3}"/>
    <hyperlink ref="C12" r:id="rId7" display="https://www.baseballmusings.com/cgi-bin/PlayerInfo.py?PlayerID=1099&amp;StartDate=07%2F09%2F1990&amp;EndDate=07%2F15%2F1990&amp;GameType=all&amp;PlayedFor=0&amp;PlayedVs=0&amp;Park=0" xr:uid="{EA155312-7A85-364D-B29C-D62C88C60D08}"/>
    <hyperlink ref="C13" r:id="rId8" display="https://www.baseballmusings.com/cgi-bin/PlayerInfo.py?PlayerID=100249&amp;StartDate=07%2F09%2F1990&amp;EndDate=07%2F15%2F1990&amp;GameType=all&amp;PlayedFor=0&amp;PlayedVs=0&amp;Park=0" xr:uid="{999D3ADD-01C7-A24F-B6C1-58FF089D28EA}"/>
    <hyperlink ref="C14" r:id="rId9" display="https://www.baseballmusings.com/cgi-bin/PlayerInfo.py?PlayerID=100206&amp;StartDate=07%2F09%2F1990&amp;EndDate=07%2F15%2F1990&amp;GameType=all&amp;PlayedFor=0&amp;PlayedVs=0&amp;Park=0" xr:uid="{AB0F92C6-1D7C-E54C-BC04-F671C32B051E}"/>
    <hyperlink ref="C31" r:id="rId10" display="https://www.baseballmusings.com/cgi-bin/PlayerInfo.py?PlayerID=100079&amp;StartDate=07%2F09%2F1990&amp;EndDate=07%2F15%2F1990&amp;GameType=all&amp;PlayedFor=0&amp;PlayedVs=0&amp;Park=0" xr:uid="{5CFD4501-6FB1-0947-9673-304AF1CBB2FE}"/>
    <hyperlink ref="C37" r:id="rId11" display="https://www.baseballmusings.com/cgi-bin/PlayerInfo.py?PlayerID=100028&amp;StartDate=07%2F09%2F1990&amp;EndDate=07%2F15%2F1990&amp;GameType=all&amp;PlayedFor=0&amp;PlayedVs=0&amp;Park=0" xr:uid="{045E0668-D975-DF4C-9585-F936ED125BF1}"/>
    <hyperlink ref="C38" r:id="rId12" display="https://www.baseballmusings.com/cgi-bin/PlayerInfo.py?PlayerID=100197&amp;StartDate=07%2F09%2F1990&amp;EndDate=07%2F15%2F1990&amp;GameType=all&amp;PlayedFor=0&amp;PlayedVs=0&amp;Park=0" xr:uid="{3DC46FE7-3926-9C42-8CA5-940CCAF82F6F}"/>
    <hyperlink ref="C39" r:id="rId13" display="https://www.baseballmusings.com/cgi-bin/PlayerInfo.py?PlayerID=100193&amp;StartDate=07%2F09%2F1990&amp;EndDate=07%2F15%2F1990&amp;GameType=all&amp;PlayedFor=0&amp;PlayedVs=0&amp;Park=0" xr:uid="{F1575386-5358-2145-8694-0E1BE7E2F4D3}"/>
    <hyperlink ref="C40" r:id="rId14" display="https://www.baseballmusings.com/cgi-bin/PlayerInfo.py?PlayerID=100140&amp;StartDate=07%2F09%2F1990&amp;EndDate=07%2F15%2F1990&amp;GameType=all&amp;PlayedFor=0&amp;PlayedVs=0&amp;Park=0" xr:uid="{AD0FFB97-FCA2-9D45-9D61-4C9610137E41}"/>
    <hyperlink ref="C41" r:id="rId15" display="https://www.baseballmusings.com/cgi-bin/PlayerInfo.py?PlayerID=100757&amp;StartDate=07%2F09%2F1990&amp;EndDate=07%2F15%2F1990&amp;GameType=all&amp;PlayedFor=0&amp;PlayedVs=0&amp;Park=0" xr:uid="{75728F8A-CBD8-634B-AD85-3FAD2220D9F5}"/>
    <hyperlink ref="C42" r:id="rId16" display="https://www.baseballmusings.com/cgi-bin/PlayerInfo.py?PlayerID=1406&amp;StartDate=07%2F09%2F1990&amp;EndDate=07%2F15%2F1990&amp;GameType=all&amp;PlayedFor=0&amp;PlayedVs=0&amp;Park=0" xr:uid="{9F50F382-884B-BD47-8B28-573C414E21FA}"/>
    <hyperlink ref="C43" r:id="rId17" display="https://www.baseballmusings.com/cgi-bin/PlayerInfo.py?PlayerID=100467&amp;StartDate=07%2F09%2F1990&amp;EndDate=07%2F15%2F1990&amp;GameType=all&amp;PlayedFor=0&amp;PlayedVs=0&amp;Park=0" xr:uid="{CD87EC35-471A-9849-9428-9F7026F34706}"/>
    <hyperlink ref="C44" r:id="rId18" display="https://www.baseballmusings.com/cgi-bin/PlayerInfo.py?PlayerID=100352&amp;StartDate=07%2F09%2F1990&amp;EndDate=07%2F15%2F1990&amp;GameType=all&amp;PlayedFor=0&amp;PlayedVs=0&amp;Park=0" xr:uid="{0E001FB7-1EE7-BC4F-8840-E3A4457265B8}"/>
    <hyperlink ref="C45" r:id="rId19" display="https://www.baseballmusings.com/cgi-bin/PlayerInfo.py?PlayerID=100654&amp;StartDate=07%2F09%2F1990&amp;EndDate=07%2F15%2F1990&amp;GameType=all&amp;PlayedFor=0&amp;PlayedVs=0&amp;Park=0" xr:uid="{F631BD34-FF2B-304E-8588-735AAD749DC2}"/>
    <hyperlink ref="C62" r:id="rId20" display="https://www.baseballmusings.com/cgi-bin/PlayerInfo.py?PlayerID=100419&amp;StartDate=07%2F09%2F1990&amp;EndDate=07%2F15%2F1990&amp;GameType=all&amp;PlayedFor=0&amp;PlayedVs=0&amp;Park=0" xr:uid="{657F8DC3-8BDF-EC48-A3DD-33E444E5BCE7}"/>
    <hyperlink ref="AF6" r:id="rId21" display="https://www.baseballmusings.com/cgi-bin/PlayerInfo.py?PlayerID=100108&amp;StartDate=07%2F09%2F1990&amp;EndDate=07%2F15%2F1990&amp;GameType=all&amp;PlayedFor=0&amp;PlayedVs=0&amp;Park=0" xr:uid="{954ED4C5-3504-1844-9EE8-347EA62E663B}"/>
    <hyperlink ref="AF7" r:id="rId22" display="https://www.baseballmusings.com/cgi-bin/PlayerInfo.py?PlayerID=100657&amp;StartDate=07%2F09%2F1990&amp;EndDate=07%2F15%2F1990&amp;GameType=all&amp;PlayedFor=0&amp;PlayedVs=0&amp;Park=0" xr:uid="{4E2D8C6B-8D56-2F49-9431-2AF780A1BE61}"/>
    <hyperlink ref="AF8" r:id="rId23" display="https://www.baseballmusings.com/cgi-bin/PlayerInfo.py?PlayerID=87&amp;StartDate=07%2F09%2F1990&amp;EndDate=07%2F15%2F1990&amp;GameType=all&amp;PlayedFor=0&amp;PlayedVs=0&amp;Park=0" xr:uid="{3EEC6449-8DED-9E49-969F-53F35A7E2E78}"/>
    <hyperlink ref="AF9" r:id="rId24" display="https://www.baseballmusings.com/cgi-bin/PlayerInfo.py?PlayerID=100714&amp;StartDate=07%2F09%2F1990&amp;EndDate=07%2F15%2F1990&amp;GameType=all&amp;PlayedFor=0&amp;PlayedVs=0&amp;Park=0" xr:uid="{08DD4815-B40B-0047-A660-B2155504A5E1}"/>
    <hyperlink ref="AF10" r:id="rId25" display="https://www.baseballmusings.com/cgi-bin/PlayerInfo.py?PlayerID=100192&amp;StartDate=07%2F09%2F1990&amp;EndDate=07%2F15%2F1990&amp;GameType=all&amp;PlayedFor=0&amp;PlayedVs=0&amp;Park=0" xr:uid="{F89E6CC2-4176-EE43-B7CA-F87CEEAD4997}"/>
    <hyperlink ref="AF11" r:id="rId26" display="https://www.baseballmusings.com/cgi-bin/PlayerInfo.py?PlayerID=100290&amp;StartDate=07%2F09%2F1990&amp;EndDate=07%2F15%2F1990&amp;GameType=all&amp;PlayedFor=0&amp;PlayedVs=0&amp;Park=0" xr:uid="{FC6C9952-F835-844E-8A1B-B25E679EB7C6}"/>
    <hyperlink ref="AF12" r:id="rId27" display="https://www.baseballmusings.com/cgi-bin/PlayerInfo.py?PlayerID=923&amp;StartDate=07%2F09%2F1990&amp;EndDate=07%2F15%2F1990&amp;GameType=all&amp;PlayedFor=0&amp;PlayedVs=0&amp;Park=0" xr:uid="{B8E2C4E0-8D94-EA4B-97B4-05B4EB31D613}"/>
    <hyperlink ref="AF14" r:id="rId28" display="https://www.baseballmusings.com/cgi-bin/PlayerInfo.py?PlayerID=293&amp;StartDate=07%2F09%2F1990&amp;EndDate=07%2F15%2F1990&amp;GameType=all&amp;PlayedFor=0&amp;PlayedVs=0&amp;Park=0" xr:uid="{79146503-A849-3841-A1BC-4068241C117E}"/>
    <hyperlink ref="AF37" r:id="rId29" display="https://www.baseballmusings.com/cgi-bin/PlayerInfo.py?PlayerID=100191&amp;StartDate=07%2F09%2F1990&amp;EndDate=07%2F15%2F1990&amp;GameType=all&amp;PlayedFor=0&amp;PlayedVs=0&amp;Park=0" xr:uid="{D14A04C3-C57A-B547-A93B-6645F01DEF72}"/>
    <hyperlink ref="AF38" r:id="rId30" display="https://www.baseballmusings.com/cgi-bin/PlayerInfo.py?PlayerID=100239&amp;StartDate=07%2F09%2F1990&amp;EndDate=07%2F15%2F1990&amp;GameType=all&amp;PlayedFor=0&amp;PlayedVs=0&amp;Park=0" xr:uid="{A4FDC7B9-C952-144D-A3D7-32CAD122696A}"/>
    <hyperlink ref="AF39" r:id="rId31" display="https://www.baseballmusings.com/cgi-bin/PlayerInfo.py?PlayerID=100480&amp;StartDate=07%2F09%2F1990&amp;EndDate=07%2F15%2F1990&amp;GameType=all&amp;PlayedFor=0&amp;PlayedVs=0&amp;Park=0" xr:uid="{0A03EDAF-96EC-0B47-8CF7-AB88E7015D2D}"/>
    <hyperlink ref="AF40" r:id="rId32" display="https://www.baseballmusings.com/cgi-bin/PlayerInfo.py?PlayerID=100638&amp;StartDate=07%2F09%2F1990&amp;EndDate=07%2F15%2F1990&amp;GameType=all&amp;PlayedFor=0&amp;PlayedVs=0&amp;Park=0" xr:uid="{43D2D7A2-1ACA-AE42-9389-D88969669F5A}"/>
    <hyperlink ref="AF41" r:id="rId33" display="https://www.baseballmusings.com/cgi-bin/PlayerInfo.py?PlayerID=48&amp;StartDate=07%2F09%2F1990&amp;EndDate=07%2F15%2F1990&amp;GameType=all&amp;PlayedFor=0&amp;PlayedVs=0&amp;Park=0" xr:uid="{46EBD473-B47E-E04C-8392-5C11DAEB18CC}"/>
    <hyperlink ref="AF42" r:id="rId34" display="https://www.baseballmusings.com/cgi-bin/PlayerInfo.py?PlayerID=100577&amp;StartDate=07%2F09%2F1990&amp;EndDate=07%2F15%2F1990&amp;GameType=all&amp;PlayedFor=0&amp;PlayedVs=0&amp;Park=0" xr:uid="{AF7C4920-15EA-C743-B038-55E1AE263284}"/>
    <hyperlink ref="AF43" r:id="rId35" display="https://www.baseballmusings.com/cgi-bin/PlayerInfo.py?PlayerID=302&amp;StartDate=07%2F09%2F1990&amp;EndDate=07%2F15%2F1990&amp;GameType=all&amp;PlayedFor=0&amp;PlayedVs=0&amp;Park=0" xr:uid="{608F8E18-C1DB-304F-896F-D2658F681A77}"/>
    <hyperlink ref="AF44" r:id="rId36" display="https://www.baseballmusings.com/cgi-bin/PlayerInfo.py?PlayerID=100101&amp;StartDate=07%2F09%2F1990&amp;EndDate=07%2F15%2F1990&amp;GameType=all&amp;PlayedFor=0&amp;PlayedVs=0&amp;Park=0" xr:uid="{A91117DE-1DE9-6144-BE18-19347ABE6EAD}"/>
    <hyperlink ref="AF62" r:id="rId37" display="https://www.baseballmusings.com/cgi-bin/PlayerInfo.py?PlayerID=100012&amp;StartDate=07%2F09%2F1990&amp;EndDate=07%2F15%2F1990&amp;GameType=all&amp;PlayedFor=0&amp;PlayedVs=0&amp;Park=0" xr:uid="{3D5658E9-48D1-4E43-AE94-6EF2A22ABA57}"/>
    <hyperlink ref="BI6" r:id="rId38" display="https://www.baseballmusings.com/cgi-bin/PlayerInfo.py?PlayerID=100237&amp;StartDate=07%2F09%2F1990&amp;EndDate=07%2F15%2F1990&amp;GameType=all&amp;PlayedFor=0&amp;PlayedVs=0&amp;Park=0" xr:uid="{9E51B041-8948-B548-88F3-75B50961070C}"/>
    <hyperlink ref="BI8" r:id="rId39" display="https://www.baseballmusings.com/cgi-bin/PlayerInfo.py?PlayerID=100091&amp;StartDate=07%2F09%2F1990&amp;EndDate=07%2F15%2F1990&amp;GameType=all&amp;PlayedFor=0&amp;PlayedVs=0&amp;Park=0" xr:uid="{58F123B7-69D7-994E-B5CA-1B2BE5818E17}"/>
    <hyperlink ref="BI9" r:id="rId40" display="https://www.baseballmusings.com/cgi-bin/PlayerInfo.py?PlayerID=100069&amp;StartDate=07%2F09%2F1990&amp;EndDate=07%2F15%2F1990&amp;GameType=all&amp;PlayedFor=0&amp;PlayedVs=0&amp;Park=0" xr:uid="{363CA863-B47E-FD4D-A020-95D2D4039ABA}"/>
    <hyperlink ref="BI10" r:id="rId41" display="https://www.baseballmusings.com/cgi-bin/PlayerInfo.py?PlayerID=100554&amp;StartDate=07%2F09%2F1990&amp;EndDate=07%2F15%2F1990&amp;GameType=all&amp;PlayedFor=0&amp;PlayedVs=0&amp;Park=0" xr:uid="{2CB0CD33-1221-B14B-B395-2C25C73F86E3}"/>
    <hyperlink ref="BI11" r:id="rId42" display="https://www.baseballmusings.com/cgi-bin/PlayerInfo.py?PlayerID=100517&amp;StartDate=07%2F09%2F1990&amp;EndDate=07%2F15%2F1990&amp;GameType=all&amp;PlayedFor=0&amp;PlayedVs=0&amp;Park=0" xr:uid="{28910ABE-AD36-1C4B-BB37-F8C9C9BD3D80}"/>
    <hyperlink ref="BI12" r:id="rId43" display="https://www.baseballmusings.com/cgi-bin/PlayerInfo.py?PlayerID=100853&amp;StartDate=07%2F09%2F1990&amp;EndDate=07%2F15%2F1990&amp;GameType=all&amp;PlayedFor=0&amp;PlayedVs=0&amp;Park=0" xr:uid="{FE998BAA-649D-4B4F-82B1-8297E9A7FC1F}"/>
    <hyperlink ref="BI13" r:id="rId44" display="https://www.baseballmusings.com/cgi-bin/PlayerInfo.py?PlayerID=100806&amp;StartDate=07%2F09%2F1990&amp;EndDate=07%2F15%2F1990&amp;GameType=all&amp;PlayedFor=0&amp;PlayedVs=0&amp;Park=0" xr:uid="{03358878-0133-0149-B8C6-6438FC9DCB78}"/>
    <hyperlink ref="BI14" r:id="rId45" display="https://www.baseballmusings.com/cgi-bin/PlayerInfo.py?PlayerID=100564&amp;StartDate=07%2F09%2F1990&amp;EndDate=07%2F15%2F1990&amp;GameType=all&amp;PlayedFor=0&amp;PlayedVs=0&amp;Park=0" xr:uid="{A243DEDC-DEC1-4A4D-90AB-D44A495A96BF}"/>
    <hyperlink ref="BI31" r:id="rId46" display="https://www.baseballmusings.com/cgi-bin/PlayerInfo.py?PlayerID=372&amp;StartDate=07%2F09%2F1990&amp;EndDate=07%2F15%2F1990&amp;GameType=all&amp;PlayedFor=0&amp;PlayedVs=0&amp;Park=0" xr:uid="{B1C8C19D-2BED-774C-BD1D-5C69AE86B749}"/>
    <hyperlink ref="BI37" r:id="rId47" display="https://www.baseballmusings.com/cgi-bin/PlayerInfo.py?PlayerID=221&amp;StartDate=07%2F09%2F1990&amp;EndDate=07%2F15%2F1990&amp;GameType=all&amp;PlayedFor=0&amp;PlayedVs=0&amp;Park=0" xr:uid="{2988E218-6980-094D-855F-9B49B282278E}"/>
    <hyperlink ref="BI38" r:id="rId48" display="https://www.baseballmusings.com/cgi-bin/PlayerInfo.py?PlayerID=100073&amp;StartDate=07%2F09%2F1990&amp;EndDate=07%2F15%2F1990&amp;GameType=all&amp;PlayedFor=0&amp;PlayedVs=0&amp;Park=0" xr:uid="{7861B679-660C-0246-9F7E-D78DB17EF565}"/>
    <hyperlink ref="BI39" r:id="rId49" display="https://www.baseballmusings.com/cgi-bin/PlayerInfo.py?PlayerID=100520&amp;StartDate=07%2F09%2F1990&amp;EndDate=07%2F15%2F1990&amp;GameType=all&amp;PlayedFor=0&amp;PlayedVs=0&amp;Park=0" xr:uid="{B1E5578C-C809-A542-B2ED-E0B03BE145C1}"/>
    <hyperlink ref="BI40" r:id="rId50" display="https://www.baseballmusings.com/cgi-bin/PlayerInfo.py?PlayerID=100652&amp;StartDate=07%2F09%2F1990&amp;EndDate=07%2F15%2F1990&amp;GameType=all&amp;PlayedFor=0&amp;PlayedVs=0&amp;Park=0" xr:uid="{17A93011-30B7-5449-8DB4-E67401CDD67B}"/>
    <hyperlink ref="BI42" r:id="rId51" display="https://www.baseballmusings.com/cgi-bin/PlayerInfo.py?PlayerID=100210&amp;StartDate=07%2F09%2F1990&amp;EndDate=07%2F15%2F1990&amp;GameType=all&amp;PlayedFor=0&amp;PlayedVs=0&amp;Park=0" xr:uid="{38AA59DF-6DA6-5D49-82D0-23F1F32BB8CE}"/>
    <hyperlink ref="BI43" r:id="rId52" display="https://www.baseballmusings.com/cgi-bin/PlayerInfo.py?PlayerID=100433&amp;StartDate=07%2F09%2F1990&amp;EndDate=07%2F15%2F1990&amp;GameType=all&amp;PlayedFor=0&amp;PlayedVs=0&amp;Park=0" xr:uid="{F8F5706F-F617-3648-AC05-A6D9071E5BC8}"/>
    <hyperlink ref="BI44" r:id="rId53" display="https://www.baseballmusings.com/cgi-bin/PlayerInfo.py?PlayerID=100773&amp;StartDate=07%2F09%2F1990&amp;EndDate=07%2F15%2F1990&amp;GameType=all&amp;PlayedFor=0&amp;PlayedVs=0&amp;Park=0" xr:uid="{5F3E75FB-F1FC-0243-88F5-9E61C239DAA7}"/>
    <hyperlink ref="BI45" r:id="rId54" display="https://www.baseballmusings.com/cgi-bin/PlayerInfo.py?PlayerID=100515&amp;StartDate=07%2F09%2F1990&amp;EndDate=07%2F15%2F1990&amp;GameType=all&amp;PlayedFor=0&amp;PlayedVs=0&amp;Park=0" xr:uid="{21542571-88A1-D14F-8B72-1264053EC2ED}"/>
    <hyperlink ref="BI62" r:id="rId55" display="https://www.baseballmusings.com/cgi-bin/PlayerInfo.py?PlayerID=100170&amp;StartDate=07%2F09%2F1990&amp;EndDate=07%2F15%2F1990&amp;GameType=all&amp;PlayedFor=0&amp;PlayedVs=0&amp;Park=0" xr:uid="{A2550619-C6A0-AA4F-9CAA-89739B4EB6F3}"/>
    <hyperlink ref="C18" r:id="rId56" display="https://www.baseballmusings.com/cgi-bin/PitcherInfo.py?PlayerID=100313&amp;StartDate=07%2F09%2F1990&amp;EndDate=07%2F15%2F1990&amp;GameType=all&amp;PlayedFor=0&amp;PlayedVs=0&amp;Park=0" xr:uid="{B23FACB1-8202-8244-9F60-107F2A859BD8}"/>
    <hyperlink ref="C19" r:id="rId57" display="https://www.baseballmusings.com/cgi-bin/PitcherInfo.py?PlayerID=100662&amp;StartDate=07%2F09%2F1990&amp;EndDate=07%2F15%2F1990&amp;GameType=all&amp;PlayedFor=0&amp;PlayedVs=0&amp;Park=0" xr:uid="{251D90E4-1E3F-8F4F-891B-20680806CE10}"/>
    <hyperlink ref="C21" r:id="rId58" display="https://www.baseballmusings.com/cgi-bin/PitcherInfo.py?PlayerID=76&amp;StartDate=07%2F09%2F1990&amp;EndDate=07%2F15%2F1990&amp;GameType=all&amp;PlayedFor=0&amp;PlayedVs=0&amp;Park=0" xr:uid="{275423D4-6A90-5646-8C55-D6E579C213DF}"/>
    <hyperlink ref="C22" r:id="rId59" display="https://www.baseballmusings.com/cgi-bin/PitcherInfo.py?PlayerID=100095&amp;StartDate=07%2F09%2F1990&amp;EndDate=07%2F15%2F1990&amp;GameType=all&amp;PlayedFor=0&amp;PlayedVs=0&amp;Park=0" xr:uid="{FCA6E9FE-37B8-0842-9340-19F3CD8EDF73}"/>
    <hyperlink ref="C23" r:id="rId60" display="https://www.baseballmusings.com/cgi-bin/PitcherInfo.py?PlayerID=100535&amp;StartDate=07%2F09%2F1990&amp;EndDate=07%2F15%2F1990&amp;GameType=all&amp;PlayedFor=0&amp;PlayedVs=0&amp;Park=0" xr:uid="{1302181F-8929-0347-BFAE-D4DAF1198724}"/>
    <hyperlink ref="C24" r:id="rId61" display="https://www.baseballmusings.com/cgi-bin/PitcherInfo.py?PlayerID=100812&amp;StartDate=07%2F09%2F1990&amp;EndDate=07%2F15%2F1990&amp;GameType=all&amp;PlayedFor=0&amp;PlayedVs=0&amp;Park=0" xr:uid="{DF8773D5-99BC-D845-A7CB-1DF14329A483}"/>
    <hyperlink ref="C25" r:id="rId62" display="https://www.baseballmusings.com/cgi-bin/PitcherInfo.py?PlayerID=100746&amp;StartDate=07%2F09%2F1990&amp;EndDate=07%2F15%2F1990&amp;GameType=all&amp;PlayedFor=0&amp;PlayedVs=0&amp;Park=0" xr:uid="{9D0E0591-55ED-3440-8228-7B9304010D97}"/>
    <hyperlink ref="C26" r:id="rId63" display="https://www.baseballmusings.com/cgi-bin/PitcherInfo.py?PlayerID=100484&amp;StartDate=07%2F09%2F1990&amp;EndDate=07%2F15%2F1990&amp;GameType=all&amp;PlayedFor=0&amp;PlayedVs=0&amp;Park=0" xr:uid="{2B44085C-A5F4-B743-A580-28DDFBCC2D8B}"/>
    <hyperlink ref="C27" r:id="rId64" display="https://www.baseballmusings.com/cgi-bin/PitcherInfo.py?PlayerID=100505&amp;StartDate=07%2F09%2F1990&amp;EndDate=07%2F15%2F1990&amp;GameType=all&amp;PlayedFor=0&amp;PlayedVs=0&amp;Park=0" xr:uid="{A423BA8A-897E-D243-8C65-B0DD9DC861FC}"/>
    <hyperlink ref="C32" r:id="rId65" display="https://www.baseballmusings.com/cgi-bin/PitcherInfo.py?PlayerID=100704&amp;StartDate=07%2F09%2F1990&amp;EndDate=07%2F15%2F1990&amp;GameType=all&amp;PlayedFor=0&amp;PlayedVs=0&amp;Park=0" xr:uid="{B8EFA01E-4F3D-8D42-BC82-510EDEB1AAF7}"/>
    <hyperlink ref="C49" r:id="rId66" display="https://www.baseballmusings.com/cgi-bin/PitcherInfo.py?PlayerID=100989&amp;StartDate=07%2F09%2F1990&amp;EndDate=07%2F15%2F1990&amp;GameType=all&amp;PlayedFor=0&amp;PlayedVs=0&amp;Park=0" xr:uid="{A169D60E-7991-8949-8061-A795504FDE4B}"/>
    <hyperlink ref="C50" r:id="rId67" display="https://www.baseballmusings.com/cgi-bin/PitcherInfo.py?PlayerID=100346&amp;StartDate=07%2F09%2F1990&amp;EndDate=07%2F15%2F1990&amp;GameType=all&amp;PlayedFor=0&amp;PlayedVs=0&amp;Park=0" xr:uid="{344249FA-A9A2-744B-8802-2FA3C26AA01E}"/>
    <hyperlink ref="C51" r:id="rId68" display="https://www.baseballmusings.com/cgi-bin/PitcherInfo.py?PlayerID=100285&amp;StartDate=07%2F09%2F1990&amp;EndDate=07%2F15%2F1990&amp;GameType=all&amp;PlayedFor=0&amp;PlayedVs=0&amp;Park=0" xr:uid="{F535CF51-F23B-A049-9881-670D292EDA94}"/>
    <hyperlink ref="C52" r:id="rId69" display="https://www.baseballmusings.com/cgi-bin/PitcherInfo.py?PlayerID=60&amp;StartDate=07%2F09%2F1990&amp;EndDate=07%2F15%2F1990&amp;GameType=all&amp;PlayedFor=0&amp;PlayedVs=0&amp;Park=0" xr:uid="{2D5A72F4-C69B-A749-889F-418CA1C2DC76}"/>
    <hyperlink ref="C53" r:id="rId70" display="https://www.baseballmusings.com/cgi-bin/PitcherInfo.py?PlayerID=100056&amp;StartDate=07%2F09%2F1990&amp;EndDate=07%2F15%2F1990&amp;GameType=all&amp;PlayedFor=0&amp;PlayedVs=0&amp;Park=0" xr:uid="{46281C67-6F06-D742-8761-D97B86D3C9E4}"/>
    <hyperlink ref="C54" r:id="rId71" display="https://www.baseballmusings.com/cgi-bin/PitcherInfo.py?PlayerID=100261&amp;StartDate=07%2F09%2F1990&amp;EndDate=07%2F15%2F1990&amp;GameType=all&amp;PlayedFor=0&amp;PlayedVs=0&amp;Park=0" xr:uid="{2B8CC4C3-4E0E-4147-96FC-FF7A20E3D84B}"/>
    <hyperlink ref="C55" r:id="rId72" display="https://www.baseballmusings.com/cgi-bin/PitcherInfo.py?PlayerID=100425&amp;StartDate=07%2F09%2F1990&amp;EndDate=07%2F15%2F1990&amp;GameType=all&amp;PlayedFor=0&amp;PlayedVs=0&amp;Park=0" xr:uid="{C0C62CF6-5D7B-494A-9742-2F9007ED8301}"/>
    <hyperlink ref="C56" r:id="rId73" display="https://www.baseballmusings.com/cgi-bin/PitcherInfo.py?PlayerID=100177&amp;StartDate=07%2F09%2F1990&amp;EndDate=07%2F15%2F1990&amp;GameType=all&amp;PlayedFor=0&amp;PlayedVs=0&amp;Park=0" xr:uid="{B854A3C9-5B7A-4E43-BF4B-222C2EF9069C}"/>
    <hyperlink ref="C57" r:id="rId74" display="https://www.baseballmusings.com/cgi-bin/PitcherInfo.py?PlayerID=100075&amp;StartDate=07%2F09%2F1990&amp;EndDate=07%2F15%2F1990&amp;GameType=all&amp;PlayedFor=0&amp;PlayedVs=0&amp;Park=0" xr:uid="{823757F2-E98C-584A-B7E6-BAD4DFF97CC5}"/>
    <hyperlink ref="AF18" r:id="rId75" display="https://www.baseballmusings.com/cgi-bin/PitcherInfo.py?PlayerID=100301&amp;StartDate=07%2F09%2F1990&amp;EndDate=07%2F15%2F1990&amp;GameType=all&amp;PlayedFor=0&amp;PlayedVs=0&amp;Park=0" xr:uid="{C469639F-21CA-4A4A-AEAD-98432BEB3F5A}"/>
    <hyperlink ref="AF19" r:id="rId76" display="https://www.baseballmusings.com/cgi-bin/PitcherInfo.py?PlayerID=100020&amp;StartDate=07%2F09%2F1990&amp;EndDate=07%2F15%2F1990&amp;GameType=all&amp;PlayedFor=0&amp;PlayedVs=0&amp;Park=0" xr:uid="{02C05B0F-3007-5F44-A01E-B94C3664FD10}"/>
    <hyperlink ref="AF49" r:id="rId77" display="https://www.baseballmusings.com/cgi-bin/PitcherInfo.py?PlayerID=100622&amp;StartDate=07%2F09%2F1990&amp;EndDate=07%2F15%2F1990&amp;GameType=all&amp;PlayedFor=0&amp;PlayedVs=0&amp;Park=0" xr:uid="{C90FAE64-549F-0D45-9B5D-126590A64127}"/>
    <hyperlink ref="AF52" r:id="rId78" display="https://www.baseballmusings.com/cgi-bin/PitcherInfo.py?PlayerID=100648&amp;StartDate=07%2F09%2F1990&amp;EndDate=07%2F15%2F1990&amp;GameType=all&amp;PlayedFor=0&amp;PlayedVs=0&amp;Park=0" xr:uid="{C8A3365C-3237-A340-A45E-EE34A0020D7C}"/>
    <hyperlink ref="AF53" r:id="rId79" display="https://www.baseballmusings.com/cgi-bin/PitcherInfo.py?PlayerID=100194&amp;StartDate=07%2F09%2F1990&amp;EndDate=07%2F15%2F1990&amp;GameType=all&amp;PlayedFor=0&amp;PlayedVs=0&amp;Park=0" xr:uid="{62D0DAD9-4A59-A24D-AFC3-63B154DD52B2}"/>
    <hyperlink ref="AF54" r:id="rId80" display="https://www.baseballmusings.com/cgi-bin/PitcherInfo.py?PlayerID=100562&amp;StartDate=07%2F09%2F1990&amp;EndDate=07%2F15%2F1990&amp;GameType=all&amp;PlayedFor=0&amp;PlayedVs=0&amp;Park=0" xr:uid="{AB1038AC-60CA-B149-9801-2ADD78B1B44A}"/>
    <hyperlink ref="BI18" r:id="rId81" display="https://www.baseballmusings.com/cgi-bin/PitcherInfo.py?PlayerID=100975&amp;StartDate=07%2F09%2F1990&amp;EndDate=07%2F15%2F1990&amp;GameType=all&amp;PlayedFor=0&amp;PlayedVs=0&amp;Park=0" xr:uid="{BE7FCE68-79CF-F74E-941A-A2CC6D20630F}"/>
    <hyperlink ref="BI20" r:id="rId82" display="https://www.baseballmusings.com/cgi-bin/PitcherInfo.py?PlayerID=101035&amp;StartDate=07%2F09%2F1990&amp;EndDate=07%2F15%2F1990&amp;GameType=all&amp;PlayedFor=0&amp;PlayedVs=0&amp;Park=0" xr:uid="{D613FF4C-2871-7D4E-AA2F-422DEE117E66}"/>
    <hyperlink ref="BI21" r:id="rId83" display="https://www.baseballmusings.com/cgi-bin/PitcherInfo.py?PlayerID=100403&amp;StartDate=07%2F09%2F1990&amp;EndDate=07%2F15%2F1990&amp;GameType=all&amp;PlayedFor=0&amp;PlayedVs=0&amp;Park=0" xr:uid="{0C390CA2-A2A4-2642-8FA8-58D941DFF22A}"/>
    <hyperlink ref="BI22" r:id="rId84" display="https://www.baseballmusings.com/cgi-bin/PitcherInfo.py?PlayerID=100202&amp;StartDate=07%2F09%2F1990&amp;EndDate=07%2F15%2F1990&amp;GameType=all&amp;PlayedFor=0&amp;PlayedVs=0&amp;Park=0" xr:uid="{73F9CAA1-7E45-BC4D-86FA-AB3E95A7CAF6}"/>
    <hyperlink ref="BI23" r:id="rId85" display="https://www.baseballmusings.com/cgi-bin/PitcherInfo.py?PlayerID=100584&amp;StartDate=07%2F09%2F1990&amp;EndDate=07%2F15%2F1990&amp;GameType=all&amp;PlayedFor=0&amp;PlayedVs=0&amp;Park=0" xr:uid="{0F407FA4-AE2C-D24E-BC17-54D42AB64669}"/>
    <hyperlink ref="BI24" r:id="rId86" display="https://www.baseballmusings.com/cgi-bin/PitcherInfo.py?PlayerID=100794&amp;StartDate=07%2F09%2F1990&amp;EndDate=07%2F15%2F1990&amp;GameType=all&amp;PlayedFor=0&amp;PlayedVs=0&amp;Park=0" xr:uid="{24D24900-61A1-D841-A009-7F28764AACCF}"/>
    <hyperlink ref="BI25" r:id="rId87" display="https://www.baseballmusings.com/cgi-bin/PitcherInfo.py?PlayerID=1319&amp;StartDate=07%2F09%2F1990&amp;EndDate=07%2F15%2F1990&amp;GameType=all&amp;PlayedFor=0&amp;PlayedVs=0&amp;Park=0" xr:uid="{610EB7AB-9659-D348-B210-2FAF2F584267}"/>
    <hyperlink ref="BI26" r:id="rId88" display="https://www.baseballmusings.com/cgi-bin/PitcherInfo.py?PlayerID=100130&amp;StartDate=07%2F09%2F1990&amp;EndDate=07%2F15%2F1990&amp;GameType=all&amp;PlayedFor=0&amp;PlayedVs=0&amp;Park=0" xr:uid="{0CD11191-96B3-7E46-AB80-0992934EB215}"/>
    <hyperlink ref="BI27" r:id="rId89" display="https://www.baseballmusings.com/cgi-bin/PitcherInfo.py?PlayerID=100252&amp;StartDate=07%2F09%2F1990&amp;EndDate=07%2F15%2F1990&amp;GameType=all&amp;PlayedFor=0&amp;PlayedVs=0&amp;Park=0" xr:uid="{B1A0E826-C428-9448-9C67-3E4468EE99F2}"/>
    <hyperlink ref="BI49" r:id="rId90" display="https://www.baseballmusings.com/cgi-bin/PitcherInfo.py?PlayerID=100413&amp;StartDate=07%2F09%2F1990&amp;EndDate=07%2F15%2F1990&amp;GameType=all&amp;PlayedFor=0&amp;PlayedVs=0&amp;Park=0" xr:uid="{B5232745-4845-5148-ADD9-7CCF02AE1AA7}"/>
    <hyperlink ref="BI50" r:id="rId91" display="https://www.baseballmusings.com/cgi-bin/PitcherInfo.py?PlayerID=100324&amp;StartDate=07%2F09%2F1990&amp;EndDate=07%2F15%2F1990&amp;GameType=all&amp;PlayedFor=0&amp;PlayedVs=0&amp;Park=0" xr:uid="{029C9DDF-488D-E141-8EA1-B8511BAEFB12}"/>
    <hyperlink ref="BI51" r:id="rId92" display="https://www.baseballmusings.com/cgi-bin/PitcherInfo.py?PlayerID=100445&amp;StartDate=07%2F09%2F1990&amp;EndDate=07%2F15%2F1990&amp;GameType=all&amp;PlayedFor=0&amp;PlayedVs=0&amp;Park=0" xr:uid="{168C5972-5003-0C4C-A8E7-2F1E49DA5869}"/>
    <hyperlink ref="BI53" r:id="rId93" display="https://www.baseballmusings.com/cgi-bin/PitcherInfo.py?PlayerID=100327&amp;StartDate=07%2F09%2F1990&amp;EndDate=07%2F15%2F1990&amp;GameType=all&amp;PlayedFor=0&amp;PlayedVs=0&amp;Park=0" xr:uid="{2BA2F879-1140-1241-B63B-BBCA7FBDFDD2}"/>
    <hyperlink ref="BI54" r:id="rId94" display="https://www.baseballmusings.com/cgi-bin/PitcherInfo.py?PlayerID=100776&amp;StartDate=07%2F09%2F1990&amp;EndDate=07%2F15%2F1990&amp;GameType=all&amp;PlayedFor=0&amp;PlayedVs=0&amp;Park=0" xr:uid="{13BC6F8E-A9D1-5442-BC22-57979B8B1A96}"/>
    <hyperlink ref="BI55" r:id="rId95" display="https://www.baseballmusings.com/cgi-bin/PitcherInfo.py?PlayerID=100259&amp;StartDate=07%2F09%2F1990&amp;EndDate=07%2F15%2F1990&amp;GameType=all&amp;PlayedFor=0&amp;PlayedVs=0&amp;Park=0" xr:uid="{A38739C9-97CD-BF47-BE86-356402F67F9D}"/>
    <hyperlink ref="BI56" r:id="rId96" display="https://www.baseballmusings.com/cgi-bin/PitcherInfo.py?PlayerID=874&amp;StartDate=07%2F09%2F1990&amp;EndDate=07%2F15%2F1990&amp;GameType=all&amp;PlayedFor=0&amp;PlayedVs=0&amp;Park=0" xr:uid="{5A02EEA3-9730-E142-9051-EE8CE3747DDE}"/>
    <hyperlink ref="BI57" r:id="rId97" display="https://www.baseballmusings.com/cgi-bin/PitcherInfo.py?PlayerID=100644&amp;StartDate=07%2F09%2F1990&amp;EndDate=07%2F15%2F1990&amp;GameType=all&amp;PlayedFor=0&amp;PlayedVs=0&amp;Park=0" xr:uid="{DF835D1A-F27C-754C-A42A-AF951346A02E}"/>
    <hyperlink ref="BI58" r:id="rId98" display="https://www.baseballmusings.com/cgi-bin/PitcherInfo.py?PlayerID=100315&amp;StartDate=07%2F09%2F1990&amp;EndDate=07%2F15%2F1990&amp;GameType=all&amp;PlayedFor=0&amp;PlayedVs=0&amp;Park=0" xr:uid="{17D0A250-916E-B247-AE47-678D5E3724AF}"/>
    <hyperlink ref="BI41" r:id="rId99" display="https://www.baseballmusings.com/cgi-bin/PlayerInfo.py?PlayerID=335&amp;StartDate=07%2F09%2F1990&amp;EndDate=07%2F15%2F1990&amp;GameType=all&amp;PlayedFor=0&amp;PlayedVs=0&amp;Park=0" xr:uid="{D85EAB3D-71E7-E745-B388-870AA3055061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>
    <pageSetUpPr fitToPage="1"/>
  </sheetPr>
  <dimension ref="A1:S18"/>
  <sheetViews>
    <sheetView topLeftCell="B1" zoomScale="113" workbookViewId="0">
      <selection activeCell="O16" sqref="O16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6" customWidth="1"/>
    <col min="4" max="4" width="3.5" customWidth="1"/>
    <col min="5" max="5" width="10.83203125" style="64"/>
    <col min="6" max="8" width="10.83203125" style="65"/>
    <col min="9" max="9" width="10.83203125" style="64"/>
    <col min="10" max="11" width="10.83203125" style="65"/>
    <col min="12" max="12" width="10.83203125" style="66"/>
    <col min="13" max="13" width="10.83203125" style="65"/>
    <col min="14" max="14" width="10.83203125" style="66"/>
    <col min="15" max="16" width="14.83203125" style="65" customWidth="1"/>
    <col min="17" max="17" width="10.83203125" style="65"/>
  </cols>
  <sheetData>
    <row r="1" spans="1:19" x14ac:dyDescent="0.2">
      <c r="A1" s="29"/>
      <c r="B1" s="29"/>
      <c r="C1" s="32"/>
      <c r="D1" s="29"/>
      <c r="E1" s="52"/>
      <c r="F1" s="53"/>
      <c r="G1" s="53"/>
      <c r="H1" s="53"/>
      <c r="I1" s="52"/>
      <c r="J1" s="53"/>
      <c r="K1" s="53"/>
      <c r="L1" s="54"/>
      <c r="M1" s="53"/>
      <c r="N1" s="54"/>
      <c r="O1" s="53"/>
      <c r="P1" s="53"/>
      <c r="Q1" s="53"/>
      <c r="R1" s="29"/>
      <c r="S1" s="29"/>
    </row>
    <row r="2" spans="1:19" ht="24" x14ac:dyDescent="0.3">
      <c r="A2" s="29"/>
      <c r="B2" s="29"/>
      <c r="C2" s="30"/>
      <c r="D2" s="25"/>
      <c r="E2" s="46" t="s">
        <v>0</v>
      </c>
      <c r="F2" s="47" t="s">
        <v>1</v>
      </c>
      <c r="G2" s="47" t="s">
        <v>2</v>
      </c>
      <c r="H2" s="47" t="s">
        <v>3</v>
      </c>
      <c r="I2" s="46" t="s">
        <v>82</v>
      </c>
      <c r="J2" s="47" t="s">
        <v>127</v>
      </c>
      <c r="K2" s="47" t="s">
        <v>4</v>
      </c>
      <c r="L2" s="48" t="s">
        <v>5</v>
      </c>
      <c r="M2" s="47" t="s">
        <v>6</v>
      </c>
      <c r="N2" s="48" t="s">
        <v>7</v>
      </c>
      <c r="O2" s="47"/>
      <c r="P2" s="47"/>
      <c r="Q2" s="47" t="s">
        <v>127</v>
      </c>
      <c r="R2" s="29"/>
      <c r="S2" s="29"/>
    </row>
    <row r="3" spans="1:19" ht="115" customHeight="1" x14ac:dyDescent="0.2">
      <c r="A3" s="29"/>
      <c r="B3" s="29"/>
      <c r="C3" s="30" t="s">
        <v>83</v>
      </c>
      <c r="D3" s="30"/>
      <c r="E3" s="67">
        <f>'Week 14'!D68</f>
        <v>0.32592592592592595</v>
      </c>
      <c r="F3" s="56">
        <f>'Week 14'!E68</f>
        <v>5</v>
      </c>
      <c r="G3" s="68">
        <f>'Week 14'!F68</f>
        <v>26</v>
      </c>
      <c r="H3" s="56">
        <f>'Week 14'!G68</f>
        <v>3</v>
      </c>
      <c r="I3" s="55">
        <f>'Week 14'!H68</f>
        <v>0.87911111111111107</v>
      </c>
      <c r="J3" s="56">
        <f>'Week 14'!I68</f>
        <v>1</v>
      </c>
      <c r="K3" s="56">
        <f>'Week 14'!J68</f>
        <v>1</v>
      </c>
      <c r="L3" s="57">
        <f>'Week 14'!K68</f>
        <v>4.2396694214876041</v>
      </c>
      <c r="M3" s="56">
        <f>'Week 14'!L68</f>
        <v>26</v>
      </c>
      <c r="N3" s="57">
        <f>'Week 14'!M68</f>
        <v>1.7107438016528929</v>
      </c>
      <c r="O3" s="56"/>
      <c r="P3" s="56"/>
      <c r="Q3" s="56">
        <f>'Week 14'!O68</f>
        <v>2</v>
      </c>
      <c r="R3" s="29"/>
      <c r="S3" s="29"/>
    </row>
    <row r="4" spans="1:19" ht="115" customHeight="1" x14ac:dyDescent="0.2">
      <c r="A4" s="29"/>
      <c r="B4" s="29"/>
      <c r="C4" s="34" t="s">
        <v>157</v>
      </c>
      <c r="D4" s="30"/>
      <c r="E4" s="55">
        <f>'Week 14'!D69</f>
        <v>0.31818181818181818</v>
      </c>
      <c r="F4" s="56">
        <f>'Week 14'!E69</f>
        <v>5</v>
      </c>
      <c r="G4" s="56">
        <f>'Week 14'!F69</f>
        <v>22</v>
      </c>
      <c r="H4" s="56">
        <f>'Week 14'!G69</f>
        <v>3</v>
      </c>
      <c r="I4" s="67">
        <f>'Week 14'!H69</f>
        <v>0.88744444444444448</v>
      </c>
      <c r="J4" s="68">
        <f>'Week 14'!I69</f>
        <v>4</v>
      </c>
      <c r="K4" s="68">
        <f>'Week 14'!J69</f>
        <v>3</v>
      </c>
      <c r="L4" s="69">
        <f>'Week 14'!K69</f>
        <v>2.1176470588235294</v>
      </c>
      <c r="M4" s="68">
        <f>'Week 14'!L69</f>
        <v>39</v>
      </c>
      <c r="N4" s="69">
        <f>'Week 14'!M69</f>
        <v>1.411764705882353</v>
      </c>
      <c r="O4" s="56"/>
      <c r="P4" s="56"/>
      <c r="Q4" s="68">
        <f>'Week 14'!O69</f>
        <v>6</v>
      </c>
      <c r="R4" s="29"/>
      <c r="S4" s="29"/>
    </row>
    <row r="5" spans="1:19" x14ac:dyDescent="0.2">
      <c r="A5" s="29"/>
      <c r="B5" s="29"/>
      <c r="C5" s="32"/>
      <c r="D5" s="29"/>
      <c r="E5" s="52"/>
      <c r="F5" s="53"/>
      <c r="G5" s="53"/>
      <c r="H5" s="53"/>
      <c r="I5" s="52"/>
      <c r="J5" s="53"/>
      <c r="K5" s="53"/>
      <c r="L5" s="54"/>
      <c r="M5" s="53"/>
      <c r="N5" s="54"/>
      <c r="O5" s="53"/>
      <c r="P5" s="53"/>
      <c r="Q5" s="53"/>
      <c r="R5" s="29"/>
      <c r="S5" s="29"/>
    </row>
    <row r="6" spans="1:19" x14ac:dyDescent="0.2">
      <c r="A6" s="29"/>
      <c r="B6" s="31"/>
      <c r="C6" s="35"/>
      <c r="D6" s="31"/>
      <c r="E6" s="58"/>
      <c r="F6" s="59"/>
      <c r="G6" s="59"/>
      <c r="H6" s="59"/>
      <c r="I6" s="58"/>
      <c r="J6" s="59"/>
      <c r="K6" s="59"/>
      <c r="L6" s="60"/>
      <c r="M6" s="59"/>
      <c r="N6" s="60"/>
      <c r="O6" s="59"/>
      <c r="P6" s="59"/>
      <c r="Q6" s="59"/>
      <c r="R6" s="31"/>
      <c r="S6" s="31"/>
    </row>
    <row r="7" spans="1:19" x14ac:dyDescent="0.2">
      <c r="A7" s="29"/>
      <c r="B7" s="29"/>
      <c r="C7" s="32"/>
      <c r="D7" s="29"/>
      <c r="E7" s="52"/>
      <c r="F7" s="53"/>
      <c r="G7" s="53"/>
      <c r="H7" s="53"/>
      <c r="I7" s="52"/>
      <c r="J7" s="53"/>
      <c r="K7" s="53"/>
      <c r="L7" s="54"/>
      <c r="M7" s="53"/>
      <c r="N7" s="54"/>
      <c r="O7" s="53"/>
      <c r="P7" s="53"/>
      <c r="Q7" s="53"/>
      <c r="R7" s="29"/>
      <c r="S7" s="29"/>
    </row>
    <row r="8" spans="1:19" ht="24" customHeight="1" x14ac:dyDescent="0.3">
      <c r="A8" s="29"/>
      <c r="B8" s="29"/>
      <c r="C8" s="30"/>
      <c r="D8" s="25"/>
      <c r="E8" s="49" t="s">
        <v>0</v>
      </c>
      <c r="F8" s="50" t="s">
        <v>1</v>
      </c>
      <c r="G8" s="50" t="s">
        <v>2</v>
      </c>
      <c r="H8" s="50" t="s">
        <v>3</v>
      </c>
      <c r="I8" s="49" t="s">
        <v>82</v>
      </c>
      <c r="J8" s="50" t="s">
        <v>127</v>
      </c>
      <c r="K8" s="50" t="s">
        <v>4</v>
      </c>
      <c r="L8" s="51" t="s">
        <v>5</v>
      </c>
      <c r="M8" s="50" t="s">
        <v>6</v>
      </c>
      <c r="N8" s="51" t="s">
        <v>7</v>
      </c>
      <c r="O8" s="50"/>
      <c r="P8" s="50"/>
      <c r="Q8" s="50" t="s">
        <v>127</v>
      </c>
      <c r="R8" s="72"/>
      <c r="S8" s="72"/>
    </row>
    <row r="9" spans="1:19" ht="115" customHeight="1" x14ac:dyDescent="0.2">
      <c r="A9" s="29"/>
      <c r="B9" s="29"/>
      <c r="C9" s="39" t="s">
        <v>87</v>
      </c>
      <c r="D9" s="30"/>
      <c r="E9" s="67">
        <f>'Week 14'!AH68</f>
        <v>0.32710280373831774</v>
      </c>
      <c r="F9" s="56">
        <f>'Week 14'!AI68</f>
        <v>3</v>
      </c>
      <c r="G9" s="56">
        <f>'Week 14'!AJ68</f>
        <v>13</v>
      </c>
      <c r="H9" s="56">
        <f>'Week 14'!AK68</f>
        <v>4</v>
      </c>
      <c r="I9" s="67">
        <f>'Week 14'!AL68</f>
        <v>0.88988551401869165</v>
      </c>
      <c r="J9" s="56">
        <f>'Week 14'!AM68</f>
        <v>0</v>
      </c>
      <c r="K9" s="68">
        <f>'Week 14'!AN68</f>
        <v>3</v>
      </c>
      <c r="L9" s="57">
        <f>'Week 14'!AO68</f>
        <v>2.0769230769230766</v>
      </c>
      <c r="M9" s="56">
        <f>'Week 14'!AP68</f>
        <v>6</v>
      </c>
      <c r="N9" s="57">
        <f>'Week 14'!AQ68</f>
        <v>1.8461538461538458</v>
      </c>
      <c r="O9" s="56"/>
      <c r="P9" s="56"/>
      <c r="Q9" s="56">
        <f>'Week 14'!AS68</f>
        <v>3</v>
      </c>
      <c r="R9" s="71"/>
      <c r="S9" s="71"/>
    </row>
    <row r="10" spans="1:19" ht="115" customHeight="1" x14ac:dyDescent="0.2">
      <c r="A10" s="29"/>
      <c r="B10" s="29"/>
      <c r="C10" s="34" t="s">
        <v>86</v>
      </c>
      <c r="D10" s="30"/>
      <c r="E10" s="55">
        <f>'Week 14'!AH69</f>
        <v>0.25</v>
      </c>
      <c r="F10" s="68">
        <f>'Week 14'!AI69</f>
        <v>5</v>
      </c>
      <c r="G10" s="68">
        <f>'Week 14'!AJ69</f>
        <v>17</v>
      </c>
      <c r="H10" s="56">
        <f>'Week 14'!AK69</f>
        <v>4</v>
      </c>
      <c r="I10" s="55">
        <f>'Week 14'!AL69</f>
        <v>0.78087499999999999</v>
      </c>
      <c r="J10" s="68">
        <f>'Week 14'!AM69</f>
        <v>3</v>
      </c>
      <c r="K10" s="56">
        <f>'Week 14'!AN69</f>
        <v>0</v>
      </c>
      <c r="L10" s="69">
        <f>'Week 14'!AO69</f>
        <v>1.5697674418604652</v>
      </c>
      <c r="M10" s="68">
        <f>'Week 14'!AP69</f>
        <v>25</v>
      </c>
      <c r="N10" s="69">
        <f>'Week 14'!AQ69</f>
        <v>1.36046511627907</v>
      </c>
      <c r="O10" s="56"/>
      <c r="P10" s="56"/>
      <c r="Q10" s="68">
        <f>'Week 14'!AS69</f>
        <v>6</v>
      </c>
      <c r="R10" s="71"/>
      <c r="S10" s="71"/>
    </row>
    <row r="11" spans="1:19" x14ac:dyDescent="0.2">
      <c r="A11" s="29"/>
      <c r="B11" s="29"/>
      <c r="C11" s="32"/>
      <c r="D11" s="29"/>
      <c r="E11" s="61"/>
      <c r="F11" s="62"/>
      <c r="G11" s="62"/>
      <c r="H11" s="62"/>
      <c r="I11" s="61"/>
      <c r="J11" s="62"/>
      <c r="K11" s="62"/>
      <c r="L11" s="63"/>
      <c r="M11" s="62"/>
      <c r="N11" s="63"/>
      <c r="O11" s="62"/>
      <c r="P11" s="62"/>
      <c r="Q11" s="62"/>
      <c r="R11" s="32"/>
      <c r="S11" s="29"/>
    </row>
    <row r="12" spans="1:19" x14ac:dyDescent="0.2">
      <c r="A12" s="29"/>
      <c r="B12" s="31"/>
      <c r="C12" s="35"/>
      <c r="D12" s="31"/>
      <c r="E12" s="58"/>
      <c r="F12" s="59"/>
      <c r="G12" s="59"/>
      <c r="H12" s="59"/>
      <c r="I12" s="58"/>
      <c r="J12" s="59"/>
      <c r="K12" s="59"/>
      <c r="L12" s="60"/>
      <c r="M12" s="59"/>
      <c r="N12" s="60"/>
      <c r="O12" s="59"/>
      <c r="P12" s="59"/>
      <c r="Q12" s="59"/>
      <c r="R12" s="31"/>
      <c r="S12" s="31"/>
    </row>
    <row r="13" spans="1:19" x14ac:dyDescent="0.2">
      <c r="A13" s="29"/>
      <c r="B13" s="29"/>
      <c r="C13" s="32"/>
      <c r="D13" s="29"/>
      <c r="E13" s="61"/>
      <c r="F13" s="62"/>
      <c r="G13" s="62"/>
      <c r="H13" s="62"/>
      <c r="I13" s="61"/>
      <c r="J13" s="62"/>
      <c r="K13" s="62"/>
      <c r="L13" s="63"/>
      <c r="M13" s="62"/>
      <c r="N13" s="63"/>
      <c r="O13" s="62"/>
      <c r="P13" s="62"/>
      <c r="Q13" s="62"/>
      <c r="R13" s="32"/>
      <c r="S13" s="29"/>
    </row>
    <row r="14" spans="1:19" ht="24" x14ac:dyDescent="0.3">
      <c r="A14" s="29"/>
      <c r="B14" s="29"/>
      <c r="C14" s="30"/>
      <c r="D14" s="25"/>
      <c r="E14" s="49" t="s">
        <v>0</v>
      </c>
      <c r="F14" s="50" t="s">
        <v>1</v>
      </c>
      <c r="G14" s="50" t="s">
        <v>2</v>
      </c>
      <c r="H14" s="50" t="s">
        <v>3</v>
      </c>
      <c r="I14" s="49" t="s">
        <v>82</v>
      </c>
      <c r="J14" s="50" t="s">
        <v>127</v>
      </c>
      <c r="K14" s="50" t="s">
        <v>4</v>
      </c>
      <c r="L14" s="51" t="s">
        <v>5</v>
      </c>
      <c r="M14" s="50" t="s">
        <v>6</v>
      </c>
      <c r="N14" s="51" t="s">
        <v>7</v>
      </c>
      <c r="O14" s="50"/>
      <c r="P14" s="50"/>
      <c r="Q14" s="50" t="s">
        <v>127</v>
      </c>
      <c r="R14" s="72"/>
      <c r="S14" s="72"/>
    </row>
    <row r="15" spans="1:19" ht="115" customHeight="1" x14ac:dyDescent="0.2">
      <c r="A15" s="29"/>
      <c r="B15" s="29"/>
      <c r="C15" s="39" t="s">
        <v>155</v>
      </c>
      <c r="D15" s="30"/>
      <c r="E15" s="75">
        <f>'Week 14'!BK68</f>
        <v>0.27049180327868855</v>
      </c>
      <c r="F15" s="56">
        <f>'Week 14'!BL68</f>
        <v>0</v>
      </c>
      <c r="G15" s="56">
        <f>'Week 14'!BM68</f>
        <v>10</v>
      </c>
      <c r="H15" s="56">
        <f>'Week 14'!BN68</f>
        <v>3</v>
      </c>
      <c r="I15" s="55">
        <f>'Week 14'!BO68</f>
        <v>0.66681557377049183</v>
      </c>
      <c r="J15" s="68">
        <f>'Week 14'!BP68</f>
        <v>3</v>
      </c>
      <c r="K15" s="68">
        <f>'Week 14'!BQ68</f>
        <v>2</v>
      </c>
      <c r="L15" s="57">
        <f>'Week 14'!BR68</f>
        <v>3.3986013986013983</v>
      </c>
      <c r="M15" s="68">
        <f>'Week 14'!BS68</f>
        <v>40</v>
      </c>
      <c r="N15" s="69">
        <f>'Week 14'!BT68</f>
        <v>1.2377622377622377</v>
      </c>
      <c r="O15" s="56"/>
      <c r="P15" s="56"/>
      <c r="Q15" s="56">
        <f>'Week 14'!BV68</f>
        <v>4</v>
      </c>
      <c r="R15" s="71"/>
      <c r="S15" s="71"/>
    </row>
    <row r="16" spans="1:19" ht="115" customHeight="1" x14ac:dyDescent="0.2">
      <c r="A16" s="29"/>
      <c r="B16" s="29"/>
      <c r="C16" s="34" t="s">
        <v>84</v>
      </c>
      <c r="D16" s="39"/>
      <c r="E16" s="67">
        <f>'Week 14'!BK69</f>
        <v>0.28030303030303028</v>
      </c>
      <c r="F16" s="68">
        <f>'Week 14'!BL69</f>
        <v>7</v>
      </c>
      <c r="G16" s="68">
        <f>'Week 14'!BM69</f>
        <v>20</v>
      </c>
      <c r="H16" s="68">
        <f>'Week 14'!BN69</f>
        <v>5</v>
      </c>
      <c r="I16" s="67">
        <f>'Week 14'!BO69</f>
        <v>0.86942424242424243</v>
      </c>
      <c r="J16" s="56">
        <f>'Week 14'!BP69</f>
        <v>1</v>
      </c>
      <c r="K16" s="56">
        <f>'Week 14'!BQ69</f>
        <v>1</v>
      </c>
      <c r="L16" s="69">
        <f>'Week 14'!BR69</f>
        <v>2.8636363636363638</v>
      </c>
      <c r="M16" s="56">
        <f>'Week 14'!BS69</f>
        <v>30</v>
      </c>
      <c r="N16" s="57">
        <f>'Week 14'!BT69</f>
        <v>1.5227272727272727</v>
      </c>
      <c r="O16" s="76"/>
      <c r="P16" s="56"/>
      <c r="Q16" s="68">
        <f>'Week 14'!BV69</f>
        <v>6</v>
      </c>
      <c r="R16" s="71"/>
      <c r="S16" s="71"/>
    </row>
    <row r="17" spans="1:19" x14ac:dyDescent="0.2">
      <c r="A17" s="29"/>
      <c r="B17" s="29"/>
      <c r="C17" s="32"/>
      <c r="D17" s="29"/>
      <c r="E17" s="52"/>
      <c r="F17" s="53"/>
      <c r="G17" s="53"/>
      <c r="H17" s="53"/>
      <c r="I17" s="52"/>
      <c r="J17" s="53"/>
      <c r="K17" s="53"/>
      <c r="L17" s="54"/>
      <c r="M17" s="53"/>
      <c r="N17" s="54"/>
      <c r="O17" s="53"/>
      <c r="P17" s="53"/>
      <c r="Q17" s="53"/>
      <c r="R17" s="29"/>
      <c r="S17" s="29"/>
    </row>
    <row r="18" spans="1:19" x14ac:dyDescent="0.2">
      <c r="A18" s="29"/>
      <c r="B18" s="31"/>
      <c r="C18" s="35"/>
      <c r="D18" s="31"/>
      <c r="E18" s="58"/>
      <c r="F18" s="59"/>
      <c r="G18" s="59"/>
      <c r="H18" s="59"/>
      <c r="I18" s="58"/>
      <c r="J18" s="59"/>
      <c r="K18" s="59"/>
      <c r="L18" s="60"/>
      <c r="M18" s="59"/>
      <c r="N18" s="60"/>
      <c r="O18" s="59"/>
      <c r="P18" s="59"/>
      <c r="Q18" s="59"/>
      <c r="R18" s="31"/>
      <c r="S18" s="31"/>
    </row>
  </sheetData>
  <mergeCells count="6">
    <mergeCell ref="R16:S16"/>
    <mergeCell ref="R8:S8"/>
    <mergeCell ref="R9:S9"/>
    <mergeCell ref="R10:S10"/>
    <mergeCell ref="R14:S14"/>
    <mergeCell ref="R15:S15"/>
  </mergeCells>
  <pageMargins left="0.7" right="0.7" top="0.75" bottom="0.75" header="0.3" footer="0.3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14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2025-07-12T20:30:13Z</cp:lastPrinted>
  <dcterms:created xsi:type="dcterms:W3CDTF">2025-04-12T17:15:30Z</dcterms:created>
  <dcterms:modified xsi:type="dcterms:W3CDTF">2025-07-12T20:31:34Z</dcterms:modified>
</cp:coreProperties>
</file>